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pamela.merigo\Desktop\"/>
    </mc:Choice>
  </mc:AlternateContent>
  <bookViews>
    <workbookView xWindow="-120" yWindow="-120" windowWidth="29040" windowHeight="15720" tabRatio="589"/>
  </bookViews>
  <sheets>
    <sheet name="CIG" sheetId="2" r:id="rId1"/>
    <sheet name="Matching_Federica" sheetId="6" state="hidden" r:id="rId2"/>
    <sheet name="Formule" sheetId="5" state="hidden" r:id="rId3"/>
    <sheet name="CIG 2016" sheetId="7" state="hidden" r:id="rId4"/>
  </sheets>
  <definedNames>
    <definedName name="_xlnm._FilterDatabase" localSheetId="0" hidden="1">CIG!$A$2:$M$113</definedName>
    <definedName name="_xlnm._FilterDatabase" localSheetId="3" hidden="1">'CIG 2016'!$A$1:$L$459</definedName>
    <definedName name="_xlnm._FilterDatabase" localSheetId="1" hidden="1">Matching_Federica!$A$1:$N$228</definedName>
    <definedName name="_xlnm.Print_Area" localSheetId="0">CIG!#REF!</definedName>
  </definedNames>
  <calcPr calcId="162913"/>
</workbook>
</file>

<file path=xl/calcChain.xml><?xml version="1.0" encoding="utf-8"?>
<calcChain xmlns="http://schemas.openxmlformats.org/spreadsheetml/2006/main">
  <c r="T105" i="6" l="1"/>
  <c r="P225" i="6"/>
  <c r="P226" i="6"/>
  <c r="P227" i="6"/>
  <c r="P228" i="6"/>
  <c r="O225" i="6"/>
  <c r="O226" i="6"/>
  <c r="O227" i="6"/>
  <c r="O228" i="6"/>
  <c r="N225" i="6"/>
  <c r="N226" i="6"/>
  <c r="N227" i="6"/>
  <c r="N228" i="6"/>
  <c r="M225" i="6"/>
  <c r="M226" i="6"/>
  <c r="M227" i="6"/>
  <c r="M228" i="6"/>
  <c r="L225" i="6"/>
  <c r="L226" i="6"/>
  <c r="L227" i="6"/>
  <c r="L228" i="6"/>
  <c r="K225" i="6"/>
  <c r="K226" i="6"/>
  <c r="K227" i="6"/>
  <c r="K228" i="6"/>
  <c r="J225" i="6"/>
  <c r="J226" i="6"/>
  <c r="J227" i="6"/>
  <c r="J228" i="6"/>
  <c r="I225" i="6"/>
  <c r="I226" i="6"/>
  <c r="I227" i="6"/>
  <c r="I228" i="6"/>
  <c r="H225" i="6"/>
  <c r="H226" i="6"/>
  <c r="H227" i="6"/>
  <c r="H228" i="6"/>
  <c r="G225" i="6"/>
  <c r="F225" i="6"/>
  <c r="C225" i="6"/>
  <c r="E225" i="6" s="1"/>
  <c r="C226" i="6"/>
  <c r="D226" i="6" s="1"/>
  <c r="C227" i="6"/>
  <c r="E227" i="6" s="1"/>
  <c r="C228" i="6"/>
  <c r="E228" i="6" s="1"/>
  <c r="B225" i="6"/>
  <c r="B226" i="6"/>
  <c r="B227" i="6"/>
  <c r="B228" i="6"/>
  <c r="A225" i="6"/>
  <c r="A226" i="6"/>
  <c r="A227" i="6"/>
  <c r="A228" i="6"/>
  <c r="Q228" i="6" l="1"/>
  <c r="D227" i="6"/>
  <c r="D228" i="6"/>
  <c r="Q227" i="6"/>
  <c r="E226" i="6"/>
  <c r="Q226" i="6"/>
  <c r="D225" i="6"/>
  <c r="Q225" i="6"/>
  <c r="G228" i="6" l="1"/>
  <c r="F228" i="6"/>
  <c r="G226" i="6"/>
  <c r="F226" i="6"/>
  <c r="G227" i="6"/>
  <c r="F227" i="6"/>
  <c r="L220" i="6"/>
  <c r="T74" i="6" l="1"/>
  <c r="U73" i="6"/>
  <c r="U72" i="6"/>
  <c r="U217" i="6"/>
  <c r="U215" i="6"/>
  <c r="U127" i="6"/>
  <c r="U14" i="6"/>
  <c r="U104" i="6"/>
  <c r="U89" i="6"/>
  <c r="P209" i="6" l="1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L209" i="6"/>
  <c r="L210" i="6"/>
  <c r="L211" i="6"/>
  <c r="L212" i="6"/>
  <c r="L213" i="6"/>
  <c r="L214" i="6"/>
  <c r="L215" i="6"/>
  <c r="L216" i="6"/>
  <c r="L217" i="6"/>
  <c r="L218" i="6"/>
  <c r="L219" i="6"/>
  <c r="L221" i="6"/>
  <c r="L222" i="6"/>
  <c r="L223" i="6"/>
  <c r="L224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C209" i="6"/>
  <c r="E209" i="6" s="1"/>
  <c r="C210" i="6"/>
  <c r="E210" i="6" s="1"/>
  <c r="C211" i="6"/>
  <c r="E211" i="6" s="1"/>
  <c r="C212" i="6"/>
  <c r="E212" i="6" s="1"/>
  <c r="C213" i="6"/>
  <c r="E213" i="6" s="1"/>
  <c r="C214" i="6"/>
  <c r="E214" i="6" s="1"/>
  <c r="C215" i="6"/>
  <c r="E215" i="6" s="1"/>
  <c r="C216" i="6"/>
  <c r="E216" i="6" s="1"/>
  <c r="C217" i="6"/>
  <c r="D217" i="6" s="1"/>
  <c r="C218" i="6"/>
  <c r="E218" i="6" s="1"/>
  <c r="C219" i="6"/>
  <c r="E219" i="6" s="1"/>
  <c r="C220" i="6"/>
  <c r="E220" i="6" s="1"/>
  <c r="C221" i="6"/>
  <c r="D221" i="6" s="1"/>
  <c r="C222" i="6"/>
  <c r="E222" i="6" s="1"/>
  <c r="C223" i="6"/>
  <c r="E223" i="6" s="1"/>
  <c r="C224" i="6"/>
  <c r="E224" i="6" s="1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Q212" i="6" l="1"/>
  <c r="Q224" i="6"/>
  <c r="D224" i="6"/>
  <c r="Q221" i="6"/>
  <c r="D209" i="6"/>
  <c r="D216" i="6"/>
  <c r="E217" i="6"/>
  <c r="Q216" i="6"/>
  <c r="Q215" i="6"/>
  <c r="D223" i="6"/>
  <c r="Q222" i="6"/>
  <c r="D222" i="6"/>
  <c r="E221" i="6"/>
  <c r="Q223" i="6"/>
  <c r="D215" i="6"/>
  <c r="Q214" i="6"/>
  <c r="D214" i="6"/>
  <c r="Q213" i="6"/>
  <c r="D213" i="6"/>
  <c r="Q220" i="6"/>
  <c r="D220" i="6"/>
  <c r="D212" i="6"/>
  <c r="Q219" i="6"/>
  <c r="Q211" i="6"/>
  <c r="D219" i="6"/>
  <c r="D211" i="6"/>
  <c r="Q218" i="6"/>
  <c r="Q210" i="6"/>
  <c r="D218" i="6"/>
  <c r="D210" i="6"/>
  <c r="Q217" i="6"/>
  <c r="Q209" i="6"/>
  <c r="G222" i="6" l="1"/>
  <c r="F222" i="6"/>
  <c r="G223" i="6"/>
  <c r="F223" i="6"/>
  <c r="G221" i="6"/>
  <c r="F221" i="6"/>
  <c r="G224" i="6"/>
  <c r="F224" i="6"/>
  <c r="G213" i="6" l="1"/>
  <c r="F213" i="6"/>
  <c r="G218" i="6"/>
  <c r="F218" i="6"/>
  <c r="G214" i="6"/>
  <c r="F214" i="6"/>
  <c r="G216" i="6"/>
  <c r="F216" i="6"/>
  <c r="G219" i="6"/>
  <c r="F219" i="6"/>
  <c r="G215" i="6"/>
  <c r="F215" i="6"/>
  <c r="G217" i="6"/>
  <c r="F217" i="6"/>
  <c r="G212" i="6"/>
  <c r="F212" i="6"/>
  <c r="G220" i="6"/>
  <c r="F220" i="6"/>
  <c r="G210" i="6" l="1"/>
  <c r="F210" i="6"/>
  <c r="G211" i="6"/>
  <c r="F211" i="6"/>
  <c r="G209" i="6"/>
  <c r="F209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G123" i="6"/>
  <c r="G148" i="6"/>
  <c r="G149" i="6"/>
  <c r="G195" i="6"/>
  <c r="F195" i="6"/>
  <c r="C3" i="6"/>
  <c r="E3" i="6" s="1"/>
  <c r="C4" i="6"/>
  <c r="C5" i="6"/>
  <c r="D5" i="6" s="1"/>
  <c r="C6" i="6"/>
  <c r="D6" i="6" s="1"/>
  <c r="C7" i="6"/>
  <c r="E7" i="6" s="1"/>
  <c r="C8" i="6"/>
  <c r="E8" i="6" s="1"/>
  <c r="C9" i="6"/>
  <c r="C10" i="6"/>
  <c r="D10" i="6" s="1"/>
  <c r="C11" i="6"/>
  <c r="D11" i="6" s="1"/>
  <c r="C12" i="6"/>
  <c r="C13" i="6"/>
  <c r="D13" i="6" s="1"/>
  <c r="C14" i="6"/>
  <c r="D14" i="6" s="1"/>
  <c r="C15" i="6"/>
  <c r="E15" i="6" s="1"/>
  <c r="C16" i="6"/>
  <c r="E16" i="6" s="1"/>
  <c r="C17" i="6"/>
  <c r="C18" i="6"/>
  <c r="E18" i="6" s="1"/>
  <c r="C19" i="6"/>
  <c r="E19" i="6" s="1"/>
  <c r="C20" i="6"/>
  <c r="C21" i="6"/>
  <c r="D21" i="6" s="1"/>
  <c r="C22" i="6"/>
  <c r="D22" i="6" s="1"/>
  <c r="C23" i="6"/>
  <c r="E23" i="6" s="1"/>
  <c r="C24" i="6"/>
  <c r="E24" i="6" s="1"/>
  <c r="C25" i="6"/>
  <c r="C26" i="6"/>
  <c r="D26" i="6" s="1"/>
  <c r="C27" i="6"/>
  <c r="D27" i="6" s="1"/>
  <c r="C28" i="6"/>
  <c r="C29" i="6"/>
  <c r="D29" i="6" s="1"/>
  <c r="C30" i="6"/>
  <c r="D30" i="6" s="1"/>
  <c r="C31" i="6"/>
  <c r="E31" i="6" s="1"/>
  <c r="C32" i="6"/>
  <c r="E32" i="6" s="1"/>
  <c r="C33" i="6"/>
  <c r="C34" i="6"/>
  <c r="D34" i="6" s="1"/>
  <c r="C35" i="6"/>
  <c r="E35" i="6" s="1"/>
  <c r="C36" i="6"/>
  <c r="C37" i="6"/>
  <c r="D37" i="6" s="1"/>
  <c r="C38" i="6"/>
  <c r="D38" i="6" s="1"/>
  <c r="C39" i="6"/>
  <c r="E39" i="6" s="1"/>
  <c r="C40" i="6"/>
  <c r="E40" i="6" s="1"/>
  <c r="C41" i="6"/>
  <c r="C42" i="6"/>
  <c r="D42" i="6" s="1"/>
  <c r="C43" i="6"/>
  <c r="D43" i="6" s="1"/>
  <c r="C44" i="6"/>
  <c r="C45" i="6"/>
  <c r="D45" i="6" s="1"/>
  <c r="C46" i="6"/>
  <c r="E46" i="6" s="1"/>
  <c r="C47" i="6"/>
  <c r="E47" i="6" s="1"/>
  <c r="C48" i="6"/>
  <c r="E48" i="6" s="1"/>
  <c r="C49" i="6"/>
  <c r="C50" i="6"/>
  <c r="D50" i="6" s="1"/>
  <c r="C51" i="6"/>
  <c r="E51" i="6" s="1"/>
  <c r="C52" i="6"/>
  <c r="C53" i="6"/>
  <c r="E53" i="6" s="1"/>
  <c r="C54" i="6"/>
  <c r="D54" i="6" s="1"/>
  <c r="C55" i="6"/>
  <c r="E55" i="6" s="1"/>
  <c r="C56" i="6"/>
  <c r="E56" i="6" s="1"/>
  <c r="C57" i="6"/>
  <c r="C58" i="6"/>
  <c r="E58" i="6" s="1"/>
  <c r="C59" i="6"/>
  <c r="D59" i="6" s="1"/>
  <c r="C60" i="6"/>
  <c r="C61" i="6"/>
  <c r="E61" i="6" s="1"/>
  <c r="C62" i="6"/>
  <c r="E62" i="6" s="1"/>
  <c r="C63" i="6"/>
  <c r="E63" i="6" s="1"/>
  <c r="C64" i="6"/>
  <c r="E64" i="6" s="1"/>
  <c r="C65" i="6"/>
  <c r="C66" i="6"/>
  <c r="D66" i="6" s="1"/>
  <c r="C67" i="6"/>
  <c r="D67" i="6" s="1"/>
  <c r="C68" i="6"/>
  <c r="E68" i="6" s="1"/>
  <c r="C69" i="6"/>
  <c r="D69" i="6" s="1"/>
  <c r="C70" i="6"/>
  <c r="E70" i="6" s="1"/>
  <c r="C71" i="6"/>
  <c r="E71" i="6" s="1"/>
  <c r="C72" i="6"/>
  <c r="E72" i="6" s="1"/>
  <c r="C73" i="6"/>
  <c r="C74" i="6"/>
  <c r="E74" i="6" s="1"/>
  <c r="C75" i="6"/>
  <c r="D75" i="6" s="1"/>
  <c r="C76" i="6"/>
  <c r="E76" i="6" s="1"/>
  <c r="C77" i="6"/>
  <c r="E77" i="6" s="1"/>
  <c r="C78" i="6"/>
  <c r="E78" i="6" s="1"/>
  <c r="C79" i="6"/>
  <c r="E79" i="6" s="1"/>
  <c r="C80" i="6"/>
  <c r="E80" i="6" s="1"/>
  <c r="C81" i="6"/>
  <c r="C82" i="6"/>
  <c r="E82" i="6" s="1"/>
  <c r="C83" i="6"/>
  <c r="E83" i="6" s="1"/>
  <c r="C84" i="6"/>
  <c r="E84" i="6" s="1"/>
  <c r="C85" i="6"/>
  <c r="D85" i="6" s="1"/>
  <c r="C86" i="6"/>
  <c r="E86" i="6" s="1"/>
  <c r="C87" i="6"/>
  <c r="E87" i="6" s="1"/>
  <c r="C88" i="6"/>
  <c r="E88" i="6" s="1"/>
  <c r="C89" i="6"/>
  <c r="C90" i="6"/>
  <c r="E90" i="6" s="1"/>
  <c r="C91" i="6"/>
  <c r="D91" i="6" s="1"/>
  <c r="C92" i="6"/>
  <c r="E92" i="6" s="1"/>
  <c r="C93" i="6"/>
  <c r="E93" i="6" s="1"/>
  <c r="C94" i="6"/>
  <c r="E94" i="6" s="1"/>
  <c r="C95" i="6"/>
  <c r="E95" i="6" s="1"/>
  <c r="C96" i="6"/>
  <c r="E96" i="6" s="1"/>
  <c r="C97" i="6"/>
  <c r="C98" i="6"/>
  <c r="D98" i="6" s="1"/>
  <c r="C99" i="6"/>
  <c r="E99" i="6" s="1"/>
  <c r="C100" i="6"/>
  <c r="E100" i="6" s="1"/>
  <c r="C101" i="6"/>
  <c r="D101" i="6" s="1"/>
  <c r="C102" i="6"/>
  <c r="E102" i="6" s="1"/>
  <c r="C103" i="6"/>
  <c r="E103" i="6" s="1"/>
  <c r="C104" i="6"/>
  <c r="E104" i="6" s="1"/>
  <c r="C105" i="6"/>
  <c r="C106" i="6"/>
  <c r="E106" i="6" s="1"/>
  <c r="C107" i="6"/>
  <c r="D107" i="6" s="1"/>
  <c r="C108" i="6"/>
  <c r="E108" i="6" s="1"/>
  <c r="C109" i="6"/>
  <c r="E109" i="6" s="1"/>
  <c r="C110" i="6"/>
  <c r="E110" i="6" s="1"/>
  <c r="C111" i="6"/>
  <c r="E111" i="6" s="1"/>
  <c r="C112" i="6"/>
  <c r="E112" i="6" s="1"/>
  <c r="C113" i="6"/>
  <c r="C114" i="6"/>
  <c r="D114" i="6" s="1"/>
  <c r="C115" i="6"/>
  <c r="E115" i="6" s="1"/>
  <c r="C116" i="6"/>
  <c r="E116" i="6" s="1"/>
  <c r="C117" i="6"/>
  <c r="D117" i="6" s="1"/>
  <c r="C118" i="6"/>
  <c r="E118" i="6" s="1"/>
  <c r="C119" i="6"/>
  <c r="E119" i="6" s="1"/>
  <c r="C120" i="6"/>
  <c r="E120" i="6" s="1"/>
  <c r="C121" i="6"/>
  <c r="C122" i="6"/>
  <c r="E122" i="6" s="1"/>
  <c r="C123" i="6"/>
  <c r="D123" i="6" s="1"/>
  <c r="C124" i="6"/>
  <c r="E124" i="6" s="1"/>
  <c r="C125" i="6"/>
  <c r="E125" i="6" s="1"/>
  <c r="C126" i="6"/>
  <c r="E126" i="6" s="1"/>
  <c r="C127" i="6"/>
  <c r="E127" i="6" s="1"/>
  <c r="C128" i="6"/>
  <c r="E128" i="6" s="1"/>
  <c r="C129" i="6"/>
  <c r="C130" i="6"/>
  <c r="D130" i="6" s="1"/>
  <c r="C131" i="6"/>
  <c r="D131" i="6" s="1"/>
  <c r="C132" i="6"/>
  <c r="E132" i="6" s="1"/>
  <c r="C133" i="6"/>
  <c r="D133" i="6" s="1"/>
  <c r="C134" i="6"/>
  <c r="E134" i="6" s="1"/>
  <c r="C135" i="6"/>
  <c r="E135" i="6" s="1"/>
  <c r="C136" i="6"/>
  <c r="E136" i="6" s="1"/>
  <c r="C137" i="6"/>
  <c r="C138" i="6"/>
  <c r="E138" i="6" s="1"/>
  <c r="C139" i="6"/>
  <c r="D139" i="6" s="1"/>
  <c r="C140" i="6"/>
  <c r="E140" i="6" s="1"/>
  <c r="C141" i="6"/>
  <c r="E141" i="6" s="1"/>
  <c r="C142" i="6"/>
  <c r="E142" i="6" s="1"/>
  <c r="C143" i="6"/>
  <c r="E143" i="6" s="1"/>
  <c r="C144" i="6"/>
  <c r="E144" i="6" s="1"/>
  <c r="C145" i="6"/>
  <c r="C146" i="6"/>
  <c r="E146" i="6" s="1"/>
  <c r="C147" i="6"/>
  <c r="E147" i="6" s="1"/>
  <c r="C148" i="6"/>
  <c r="E148" i="6" s="1"/>
  <c r="C149" i="6"/>
  <c r="D149" i="6" s="1"/>
  <c r="C150" i="6"/>
  <c r="E150" i="6" s="1"/>
  <c r="C151" i="6"/>
  <c r="E151" i="6" s="1"/>
  <c r="C152" i="6"/>
  <c r="E152" i="6" s="1"/>
  <c r="C153" i="6"/>
  <c r="C154" i="6"/>
  <c r="E154" i="6" s="1"/>
  <c r="C155" i="6"/>
  <c r="D155" i="6" s="1"/>
  <c r="C156" i="6"/>
  <c r="E156" i="6" s="1"/>
  <c r="C157" i="6"/>
  <c r="E157" i="6" s="1"/>
  <c r="C158" i="6"/>
  <c r="E158" i="6" s="1"/>
  <c r="C159" i="6"/>
  <c r="E159" i="6" s="1"/>
  <c r="C160" i="6"/>
  <c r="E160" i="6" s="1"/>
  <c r="C161" i="6"/>
  <c r="C162" i="6"/>
  <c r="D162" i="6" s="1"/>
  <c r="C163" i="6"/>
  <c r="E163" i="6" s="1"/>
  <c r="C164" i="6"/>
  <c r="E164" i="6" s="1"/>
  <c r="C165" i="6"/>
  <c r="D165" i="6" s="1"/>
  <c r="C166" i="6"/>
  <c r="E166" i="6" s="1"/>
  <c r="C167" i="6"/>
  <c r="E167" i="6" s="1"/>
  <c r="C168" i="6"/>
  <c r="E168" i="6" s="1"/>
  <c r="C169" i="6"/>
  <c r="C170" i="6"/>
  <c r="E170" i="6" s="1"/>
  <c r="C171" i="6"/>
  <c r="D171" i="6" s="1"/>
  <c r="C172" i="6"/>
  <c r="E172" i="6" s="1"/>
  <c r="C173" i="6"/>
  <c r="E173" i="6" s="1"/>
  <c r="C174" i="6"/>
  <c r="E174" i="6" s="1"/>
  <c r="C175" i="6"/>
  <c r="E175" i="6" s="1"/>
  <c r="C176" i="6"/>
  <c r="E176" i="6" s="1"/>
  <c r="C177" i="6"/>
  <c r="C178" i="6"/>
  <c r="D178" i="6" s="1"/>
  <c r="C179" i="6"/>
  <c r="D179" i="6" s="1"/>
  <c r="C180" i="6"/>
  <c r="E180" i="6" s="1"/>
  <c r="C181" i="6"/>
  <c r="D181" i="6" s="1"/>
  <c r="C182" i="6"/>
  <c r="E182" i="6" s="1"/>
  <c r="C183" i="6"/>
  <c r="E183" i="6" s="1"/>
  <c r="C184" i="6"/>
  <c r="E184" i="6" s="1"/>
  <c r="C185" i="6"/>
  <c r="C186" i="6"/>
  <c r="E186" i="6" s="1"/>
  <c r="C187" i="6"/>
  <c r="D187" i="6" s="1"/>
  <c r="C188" i="6"/>
  <c r="E188" i="6" s="1"/>
  <c r="C189" i="6"/>
  <c r="E189" i="6" s="1"/>
  <c r="C190" i="6"/>
  <c r="E190" i="6" s="1"/>
  <c r="C191" i="6"/>
  <c r="E191" i="6" s="1"/>
  <c r="C192" i="6"/>
  <c r="E192" i="6" s="1"/>
  <c r="C193" i="6"/>
  <c r="C194" i="6"/>
  <c r="D194" i="6" s="1"/>
  <c r="C195" i="6"/>
  <c r="E195" i="6" s="1"/>
  <c r="C196" i="6"/>
  <c r="E196" i="6" s="1"/>
  <c r="C197" i="6"/>
  <c r="D197" i="6" s="1"/>
  <c r="C198" i="6"/>
  <c r="E198" i="6" s="1"/>
  <c r="C199" i="6"/>
  <c r="E199" i="6" s="1"/>
  <c r="C200" i="6"/>
  <c r="E200" i="6" s="1"/>
  <c r="C201" i="6"/>
  <c r="C202" i="6"/>
  <c r="E202" i="6" s="1"/>
  <c r="C203" i="6"/>
  <c r="D203" i="6" s="1"/>
  <c r="C204" i="6"/>
  <c r="E204" i="6" s="1"/>
  <c r="C205" i="6"/>
  <c r="E205" i="6" s="1"/>
  <c r="C206" i="6"/>
  <c r="E206" i="6" s="1"/>
  <c r="C207" i="6"/>
  <c r="E207" i="6" s="1"/>
  <c r="C208" i="6"/>
  <c r="E208" i="6" s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D68" i="6" l="1"/>
  <c r="D164" i="6"/>
  <c r="D159" i="6"/>
  <c r="D151" i="6"/>
  <c r="D116" i="6"/>
  <c r="D199" i="6"/>
  <c r="D111" i="6"/>
  <c r="D148" i="6"/>
  <c r="D196" i="6"/>
  <c r="D100" i="6"/>
  <c r="D180" i="6"/>
  <c r="D71" i="6"/>
  <c r="D191" i="6"/>
  <c r="D143" i="6"/>
  <c r="D207" i="6"/>
  <c r="D119" i="6"/>
  <c r="D79" i="6"/>
  <c r="D7" i="6"/>
  <c r="D103" i="6"/>
  <c r="D135" i="6"/>
  <c r="D95" i="6"/>
  <c r="D40" i="6"/>
  <c r="D47" i="6"/>
  <c r="D175" i="6"/>
  <c r="D132" i="6"/>
  <c r="D87" i="6"/>
  <c r="D39" i="6"/>
  <c r="D63" i="6"/>
  <c r="D183" i="6"/>
  <c r="D167" i="6"/>
  <c r="D127" i="6"/>
  <c r="D84" i="6"/>
  <c r="D23" i="6"/>
  <c r="D202" i="6"/>
  <c r="D186" i="6"/>
  <c r="D170" i="6"/>
  <c r="D154" i="6"/>
  <c r="D138" i="6"/>
  <c r="D122" i="6"/>
  <c r="D106" i="6"/>
  <c r="D90" i="6"/>
  <c r="D74" i="6"/>
  <c r="D58" i="6"/>
  <c r="E197" i="6"/>
  <c r="E165" i="6"/>
  <c r="E133" i="6"/>
  <c r="E101" i="6"/>
  <c r="E69" i="6"/>
  <c r="E37" i="6"/>
  <c r="E5" i="6"/>
  <c r="D53" i="6"/>
  <c r="D18" i="6"/>
  <c r="E194" i="6"/>
  <c r="E162" i="6"/>
  <c r="E130" i="6"/>
  <c r="E98" i="6"/>
  <c r="E66" i="6"/>
  <c r="E34" i="6"/>
  <c r="D198" i="6"/>
  <c r="D182" i="6"/>
  <c r="D166" i="6"/>
  <c r="D150" i="6"/>
  <c r="D134" i="6"/>
  <c r="D118" i="6"/>
  <c r="D102" i="6"/>
  <c r="D86" i="6"/>
  <c r="D70" i="6"/>
  <c r="D48" i="6"/>
  <c r="D8" i="6"/>
  <c r="E187" i="6"/>
  <c r="E155" i="6"/>
  <c r="E123" i="6"/>
  <c r="E91" i="6"/>
  <c r="E59" i="6"/>
  <c r="E27" i="6"/>
  <c r="D82" i="6"/>
  <c r="E149" i="6"/>
  <c r="E85" i="6"/>
  <c r="E21" i="6"/>
  <c r="E178" i="6"/>
  <c r="E114" i="6"/>
  <c r="D206" i="6"/>
  <c r="D190" i="6"/>
  <c r="D174" i="6"/>
  <c r="D158" i="6"/>
  <c r="D142" i="6"/>
  <c r="D126" i="6"/>
  <c r="D110" i="6"/>
  <c r="D94" i="6"/>
  <c r="D78" i="6"/>
  <c r="D62" i="6"/>
  <c r="E203" i="6"/>
  <c r="E171" i="6"/>
  <c r="E139" i="6"/>
  <c r="E107" i="6"/>
  <c r="E75" i="6"/>
  <c r="E43" i="6"/>
  <c r="E11" i="6"/>
  <c r="E26" i="6"/>
  <c r="D146" i="6"/>
  <c r="E181" i="6"/>
  <c r="E117" i="6"/>
  <c r="E50" i="6"/>
  <c r="D204" i="6"/>
  <c r="D188" i="6"/>
  <c r="D172" i="6"/>
  <c r="D156" i="6"/>
  <c r="D140" i="6"/>
  <c r="D124" i="6"/>
  <c r="D108" i="6"/>
  <c r="D92" i="6"/>
  <c r="D76" i="6"/>
  <c r="D24" i="6"/>
  <c r="E42" i="6"/>
  <c r="E10" i="6"/>
  <c r="E201" i="6"/>
  <c r="D201" i="6"/>
  <c r="E193" i="6"/>
  <c r="D193" i="6"/>
  <c r="E185" i="6"/>
  <c r="D185" i="6"/>
  <c r="E177" i="6"/>
  <c r="D177" i="6"/>
  <c r="E169" i="6"/>
  <c r="D169" i="6"/>
  <c r="E161" i="6"/>
  <c r="D161" i="6"/>
  <c r="E153" i="6"/>
  <c r="D153" i="6"/>
  <c r="E145" i="6"/>
  <c r="D145" i="6"/>
  <c r="E137" i="6"/>
  <c r="D137" i="6"/>
  <c r="E129" i="6"/>
  <c r="D129" i="6"/>
  <c r="E121" i="6"/>
  <c r="D121" i="6"/>
  <c r="E113" i="6"/>
  <c r="D113" i="6"/>
  <c r="E105" i="6"/>
  <c r="D105" i="6"/>
  <c r="E97" i="6"/>
  <c r="D97" i="6"/>
  <c r="E89" i="6"/>
  <c r="D89" i="6"/>
  <c r="E81" i="6"/>
  <c r="D81" i="6"/>
  <c r="E73" i="6"/>
  <c r="D73" i="6"/>
  <c r="E65" i="6"/>
  <c r="D65" i="6"/>
  <c r="E57" i="6"/>
  <c r="D57" i="6"/>
  <c r="E49" i="6"/>
  <c r="D49" i="6"/>
  <c r="E41" i="6"/>
  <c r="D41" i="6"/>
  <c r="E33" i="6"/>
  <c r="D33" i="6"/>
  <c r="E25" i="6"/>
  <c r="D25" i="6"/>
  <c r="E17" i="6"/>
  <c r="D17" i="6"/>
  <c r="E9" i="6"/>
  <c r="D9" i="6"/>
  <c r="D60" i="6"/>
  <c r="E60" i="6"/>
  <c r="D52" i="6"/>
  <c r="E52" i="6"/>
  <c r="D44" i="6"/>
  <c r="E44" i="6"/>
  <c r="D36" i="6"/>
  <c r="E36" i="6"/>
  <c r="D28" i="6"/>
  <c r="E28" i="6"/>
  <c r="D20" i="6"/>
  <c r="E20" i="6"/>
  <c r="D12" i="6"/>
  <c r="E12" i="6"/>
  <c r="D4" i="6"/>
  <c r="E4" i="6"/>
  <c r="D51" i="6"/>
  <c r="D205" i="6"/>
  <c r="D189" i="6"/>
  <c r="D173" i="6"/>
  <c r="D157" i="6"/>
  <c r="D141" i="6"/>
  <c r="D125" i="6"/>
  <c r="D109" i="6"/>
  <c r="D93" i="6"/>
  <c r="D77" i="6"/>
  <c r="D61" i="6"/>
  <c r="D35" i="6"/>
  <c r="D19" i="6"/>
  <c r="D3" i="6"/>
  <c r="E54" i="6"/>
  <c r="E38" i="6"/>
  <c r="E22" i="6"/>
  <c r="E6" i="6"/>
  <c r="D99" i="6"/>
  <c r="D16" i="6"/>
  <c r="E179" i="6"/>
  <c r="E131" i="6"/>
  <c r="D56" i="6"/>
  <c r="D46" i="6"/>
  <c r="D31" i="6"/>
  <c r="D15" i="6"/>
  <c r="D195" i="6"/>
  <c r="D163" i="6"/>
  <c r="D147" i="6"/>
  <c r="D115" i="6"/>
  <c r="D83" i="6"/>
  <c r="E67" i="6"/>
  <c r="D55" i="6"/>
  <c r="E30" i="6"/>
  <c r="E14" i="6"/>
  <c r="D32" i="6"/>
  <c r="D208" i="6"/>
  <c r="D200" i="6"/>
  <c r="D192" i="6"/>
  <c r="D184" i="6"/>
  <c r="D176" i="6"/>
  <c r="D168" i="6"/>
  <c r="D160" i="6"/>
  <c r="D152" i="6"/>
  <c r="D144" i="6"/>
  <c r="D136" i="6"/>
  <c r="D128" i="6"/>
  <c r="D120" i="6"/>
  <c r="D112" i="6"/>
  <c r="D104" i="6"/>
  <c r="D96" i="6"/>
  <c r="D88" i="6"/>
  <c r="D80" i="6"/>
  <c r="D72" i="6"/>
  <c r="D64" i="6"/>
  <c r="E45" i="6"/>
  <c r="E29" i="6"/>
  <c r="E13" i="6"/>
  <c r="L2" i="6"/>
  <c r="S19" i="6" l="1"/>
  <c r="R19" i="6"/>
  <c r="T71" i="6" l="1"/>
  <c r="T90" i="6"/>
  <c r="T115" i="6"/>
  <c r="P195" i="6"/>
  <c r="Q195" i="6" s="1"/>
  <c r="P196" i="6"/>
  <c r="Q196" i="6" s="1"/>
  <c r="P197" i="6"/>
  <c r="P198" i="6"/>
  <c r="P199" i="6"/>
  <c r="P200" i="6"/>
  <c r="P201" i="6"/>
  <c r="Q201" i="6" s="1"/>
  <c r="P202" i="6"/>
  <c r="P203" i="6"/>
  <c r="Q203" i="6" s="1"/>
  <c r="P204" i="6"/>
  <c r="Q204" i="6" s="1"/>
  <c r="P205" i="6"/>
  <c r="P206" i="6"/>
  <c r="P207" i="6"/>
  <c r="P208" i="6"/>
  <c r="B235" i="6"/>
  <c r="Q208" i="6" l="1"/>
  <c r="Q207" i="6"/>
  <c r="Q199" i="6"/>
  <c r="Q206" i="6"/>
  <c r="Q198" i="6"/>
  <c r="Q205" i="6"/>
  <c r="Q197" i="6"/>
  <c r="Q202" i="6"/>
  <c r="Q200" i="6"/>
  <c r="F207" i="6"/>
  <c r="G206" i="6" l="1"/>
  <c r="F206" i="6"/>
  <c r="G205" i="6"/>
  <c r="F205" i="6"/>
  <c r="G208" i="6"/>
  <c r="F208" i="6"/>
  <c r="G207" i="6"/>
  <c r="G203" i="6" l="1"/>
  <c r="F203" i="6"/>
  <c r="G204" i="6"/>
  <c r="F204" i="6"/>
  <c r="G202" i="6"/>
  <c r="F202" i="6"/>
  <c r="F197" i="6"/>
  <c r="G198" i="6" l="1"/>
  <c r="F198" i="6"/>
  <c r="G196" i="6"/>
  <c r="F196" i="6"/>
  <c r="G197" i="6"/>
  <c r="G200" i="6" l="1"/>
  <c r="F200" i="6"/>
  <c r="G201" i="6"/>
  <c r="F201" i="6"/>
  <c r="T103" i="6"/>
  <c r="T73" i="6"/>
  <c r="G199" i="6" l="1"/>
  <c r="F199" i="6"/>
  <c r="P239" i="6"/>
  <c r="O239" i="6"/>
  <c r="N239" i="6"/>
  <c r="M239" i="6"/>
  <c r="K239" i="6"/>
  <c r="J239" i="6"/>
  <c r="I239" i="6"/>
  <c r="H239" i="6"/>
  <c r="G239" i="6"/>
  <c r="F239" i="6"/>
  <c r="C239" i="6"/>
  <c r="D239" i="6" s="1"/>
  <c r="B239" i="6"/>
  <c r="A239" i="6"/>
  <c r="P238" i="6"/>
  <c r="O238" i="6"/>
  <c r="N238" i="6"/>
  <c r="M238" i="6"/>
  <c r="K238" i="6"/>
  <c r="J238" i="6"/>
  <c r="I238" i="6"/>
  <c r="H238" i="6"/>
  <c r="G238" i="6"/>
  <c r="F238" i="6"/>
  <c r="C238" i="6"/>
  <c r="D238" i="6" s="1"/>
  <c r="B238" i="6"/>
  <c r="A238" i="6"/>
  <c r="P237" i="6"/>
  <c r="O237" i="6"/>
  <c r="N237" i="6"/>
  <c r="M237" i="6"/>
  <c r="K237" i="6"/>
  <c r="J237" i="6"/>
  <c r="I237" i="6"/>
  <c r="H237" i="6"/>
  <c r="G237" i="6"/>
  <c r="F237" i="6"/>
  <c r="C237" i="6"/>
  <c r="D237" i="6" s="1"/>
  <c r="B237" i="6"/>
  <c r="A237" i="6"/>
  <c r="P236" i="6"/>
  <c r="O236" i="6"/>
  <c r="N236" i="6"/>
  <c r="M236" i="6"/>
  <c r="K236" i="6"/>
  <c r="J236" i="6"/>
  <c r="I236" i="6"/>
  <c r="H236" i="6"/>
  <c r="G236" i="6"/>
  <c r="F236" i="6"/>
  <c r="C236" i="6"/>
  <c r="D236" i="6" s="1"/>
  <c r="B236" i="6"/>
  <c r="A236" i="6"/>
  <c r="P235" i="6"/>
  <c r="O235" i="6"/>
  <c r="N235" i="6"/>
  <c r="M235" i="6"/>
  <c r="K235" i="6"/>
  <c r="J235" i="6"/>
  <c r="I235" i="6"/>
  <c r="H235" i="6"/>
  <c r="G235" i="6"/>
  <c r="F235" i="6"/>
  <c r="C235" i="6"/>
  <c r="D235" i="6" s="1"/>
  <c r="A235" i="6"/>
  <c r="P234" i="6"/>
  <c r="O234" i="6"/>
  <c r="N234" i="6"/>
  <c r="M234" i="6"/>
  <c r="K234" i="6"/>
  <c r="J234" i="6"/>
  <c r="I234" i="6"/>
  <c r="H234" i="6"/>
  <c r="G234" i="6"/>
  <c r="F234" i="6"/>
  <c r="C234" i="6"/>
  <c r="D234" i="6" s="1"/>
  <c r="B234" i="6"/>
  <c r="A234" i="6"/>
  <c r="P233" i="6"/>
  <c r="O233" i="6"/>
  <c r="N233" i="6"/>
  <c r="M233" i="6"/>
  <c r="K233" i="6"/>
  <c r="J233" i="6"/>
  <c r="I233" i="6"/>
  <c r="H233" i="6"/>
  <c r="G233" i="6"/>
  <c r="F233" i="6"/>
  <c r="C233" i="6"/>
  <c r="D233" i="6" s="1"/>
  <c r="B233" i="6"/>
  <c r="A233" i="6"/>
  <c r="Q233" i="6" l="1"/>
  <c r="Q238" i="6"/>
  <c r="Q235" i="6"/>
  <c r="Q237" i="6"/>
  <c r="Q239" i="6"/>
  <c r="Q236" i="6"/>
  <c r="Q234" i="6"/>
  <c r="E234" i="6"/>
  <c r="E238" i="6"/>
  <c r="E239" i="6"/>
  <c r="E235" i="6"/>
  <c r="E233" i="6"/>
  <c r="E237" i="6"/>
  <c r="E236" i="6"/>
  <c r="G193" i="6" l="1"/>
  <c r="F193" i="6"/>
  <c r="G191" i="6"/>
  <c r="F191" i="6"/>
  <c r="G194" i="6"/>
  <c r="F194" i="6"/>
  <c r="G189" i="6"/>
  <c r="F189" i="6"/>
  <c r="G192" i="6"/>
  <c r="F192" i="6"/>
  <c r="G190" i="6"/>
  <c r="F190" i="6"/>
  <c r="G188" i="6"/>
  <c r="F188" i="6"/>
  <c r="G187" i="6" l="1"/>
  <c r="F187" i="6"/>
  <c r="G184" i="6"/>
  <c r="F184" i="6"/>
  <c r="G185" i="6"/>
  <c r="F185" i="6"/>
  <c r="G186" i="6"/>
  <c r="F186" i="6"/>
  <c r="G181" i="6" l="1"/>
  <c r="F181" i="6"/>
  <c r="G182" i="6"/>
  <c r="F182" i="6"/>
  <c r="G183" i="6"/>
  <c r="F183" i="6"/>
  <c r="F176" i="6"/>
  <c r="G180" i="6" l="1"/>
  <c r="F180" i="6"/>
  <c r="G178" i="6"/>
  <c r="F178" i="6"/>
  <c r="G179" i="6"/>
  <c r="F179" i="6"/>
  <c r="G177" i="6"/>
  <c r="F177" i="6"/>
  <c r="G176" i="6"/>
  <c r="G171" i="6" l="1"/>
  <c r="F171" i="6"/>
  <c r="G170" i="6"/>
  <c r="F170" i="6"/>
  <c r="G174" i="6"/>
  <c r="F174" i="6"/>
  <c r="G172" i="6"/>
  <c r="F172" i="6"/>
  <c r="G173" i="6"/>
  <c r="F173" i="6"/>
  <c r="G175" i="6"/>
  <c r="F175" i="6"/>
  <c r="G168" i="6" l="1"/>
  <c r="F168" i="6"/>
  <c r="G169" i="6"/>
  <c r="F169" i="6"/>
  <c r="G167" i="6" l="1"/>
  <c r="F167" i="6"/>
  <c r="F149" i="6"/>
  <c r="G152" i="6" l="1"/>
  <c r="F152" i="6"/>
  <c r="G161" i="6"/>
  <c r="F161" i="6"/>
  <c r="G150" i="6"/>
  <c r="F150" i="6"/>
  <c r="G154" i="6"/>
  <c r="F154" i="6"/>
  <c r="G162" i="6"/>
  <c r="F162" i="6"/>
  <c r="G151" i="6"/>
  <c r="F151" i="6"/>
  <c r="G155" i="6"/>
  <c r="F155" i="6"/>
  <c r="G163" i="6"/>
  <c r="F163" i="6"/>
  <c r="G156" i="6"/>
  <c r="F156" i="6"/>
  <c r="G164" i="6"/>
  <c r="F164" i="6"/>
  <c r="G157" i="6"/>
  <c r="F157" i="6"/>
  <c r="G165" i="6"/>
  <c r="F165" i="6"/>
  <c r="G145" i="6"/>
  <c r="F145" i="6"/>
  <c r="G158" i="6"/>
  <c r="F158" i="6"/>
  <c r="G166" i="6"/>
  <c r="F166" i="6"/>
  <c r="G146" i="6"/>
  <c r="F146" i="6"/>
  <c r="G159" i="6"/>
  <c r="F159" i="6"/>
  <c r="G147" i="6"/>
  <c r="F147" i="6"/>
  <c r="G160" i="6"/>
  <c r="F160" i="6"/>
  <c r="G153" i="6"/>
  <c r="F153" i="6"/>
  <c r="G141" i="6" l="1"/>
  <c r="F141" i="6"/>
  <c r="G142" i="6"/>
  <c r="F142" i="6"/>
  <c r="G143" i="6"/>
  <c r="F143" i="6"/>
  <c r="G140" i="6"/>
  <c r="F140" i="6"/>
  <c r="G144" i="6"/>
  <c r="F144" i="6"/>
  <c r="G139" i="6" l="1"/>
  <c r="F139" i="6"/>
  <c r="G138" i="6" l="1"/>
  <c r="F138" i="6"/>
  <c r="G137" i="6" l="1"/>
  <c r="F137" i="6"/>
  <c r="G136" i="6"/>
  <c r="F136" i="6"/>
  <c r="P128" i="6"/>
  <c r="P127" i="6"/>
  <c r="P126" i="6"/>
  <c r="P125" i="6"/>
  <c r="P124" i="6"/>
  <c r="P123" i="6"/>
  <c r="P122" i="6"/>
  <c r="P121" i="6"/>
  <c r="P120" i="6"/>
  <c r="P119" i="6"/>
  <c r="P118" i="6"/>
  <c r="Q118" i="6" l="1"/>
  <c r="Q126" i="6"/>
  <c r="Q125" i="6"/>
  <c r="Q121" i="6"/>
  <c r="Q119" i="6"/>
  <c r="Q127" i="6"/>
  <c r="Q120" i="6"/>
  <c r="Q128" i="6"/>
  <c r="Q124" i="6"/>
  <c r="Q122" i="6"/>
  <c r="Q123" i="6"/>
  <c r="G135" i="6" l="1"/>
  <c r="F135" i="6"/>
  <c r="G133" i="6" l="1"/>
  <c r="F133" i="6"/>
  <c r="G134" i="6"/>
  <c r="F134" i="6"/>
  <c r="G132" i="6" l="1"/>
  <c r="F132" i="6"/>
  <c r="G130" i="6" l="1"/>
  <c r="F130" i="6"/>
  <c r="G131" i="6"/>
  <c r="F131" i="6"/>
  <c r="G129" i="6"/>
  <c r="F129" i="6"/>
  <c r="G128" i="6" l="1"/>
  <c r="F128" i="6"/>
  <c r="F127" i="6"/>
  <c r="G127" i="6" l="1"/>
  <c r="F126" i="6"/>
  <c r="F123" i="6"/>
  <c r="F124" i="6"/>
  <c r="F122" i="6"/>
  <c r="F125" i="6"/>
  <c r="G125" i="6" l="1"/>
  <c r="G122" i="6"/>
  <c r="G124" i="6"/>
  <c r="G126" i="6"/>
  <c r="F121" i="6"/>
  <c r="F120" i="6"/>
  <c r="G121" i="6" l="1"/>
  <c r="G120" i="6"/>
  <c r="F119" i="6"/>
  <c r="G119" i="6" l="1"/>
  <c r="F118" i="6"/>
  <c r="G118" i="6" l="1"/>
  <c r="F117" i="6"/>
  <c r="G116" i="6" l="1"/>
  <c r="F116" i="6"/>
  <c r="G117" i="6"/>
  <c r="G113" i="6" l="1"/>
  <c r="F113" i="6"/>
  <c r="G115" i="6"/>
  <c r="F115" i="6"/>
  <c r="G114" i="6"/>
  <c r="F114" i="6"/>
  <c r="G112" i="6" l="1"/>
  <c r="F112" i="6"/>
  <c r="G111" i="6"/>
  <c r="F111" i="6"/>
  <c r="G110" i="6"/>
  <c r="F110" i="6"/>
  <c r="G109" i="6" l="1"/>
  <c r="F109" i="6"/>
  <c r="G103" i="6" l="1"/>
  <c r="F103" i="6"/>
  <c r="G97" i="6"/>
  <c r="F97" i="6"/>
  <c r="G106" i="6"/>
  <c r="F106" i="6"/>
  <c r="G104" i="6"/>
  <c r="F104" i="6"/>
  <c r="G98" i="6"/>
  <c r="F98" i="6"/>
  <c r="G107" i="6"/>
  <c r="F107" i="6"/>
  <c r="G100" i="6"/>
  <c r="F100" i="6"/>
  <c r="G101" i="6"/>
  <c r="F101" i="6"/>
  <c r="G96" i="6"/>
  <c r="F96" i="6"/>
  <c r="G105" i="6"/>
  <c r="F105" i="6"/>
  <c r="G99" i="6"/>
  <c r="F99" i="6"/>
  <c r="G108" i="6"/>
  <c r="F108" i="6"/>
  <c r="G102" i="6"/>
  <c r="F102" i="6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G94" i="6" l="1"/>
  <c r="F94" i="6"/>
  <c r="G95" i="6"/>
  <c r="F95" i="6"/>
  <c r="P224" i="7"/>
  <c r="N224" i="7" s="1"/>
  <c r="O224" i="7" s="1"/>
  <c r="O393" i="7"/>
  <c r="O389" i="7"/>
  <c r="O388" i="7"/>
  <c r="O387" i="7"/>
  <c r="O386" i="7"/>
  <c r="O384" i="7"/>
  <c r="O380" i="7"/>
  <c r="O378" i="7"/>
  <c r="O372" i="7"/>
  <c r="O368" i="7"/>
  <c r="O364" i="7"/>
  <c r="O362" i="7"/>
  <c r="O355" i="7"/>
  <c r="O352" i="7"/>
  <c r="O348" i="7"/>
  <c r="O330" i="7"/>
  <c r="O328" i="7"/>
  <c r="O323" i="7"/>
  <c r="O320" i="7"/>
  <c r="O319" i="7"/>
  <c r="O316" i="7"/>
  <c r="O315" i="7"/>
  <c r="O314" i="7"/>
  <c r="O312" i="7"/>
  <c r="O311" i="7"/>
  <c r="O306" i="7"/>
  <c r="O304" i="7"/>
  <c r="O300" i="7"/>
  <c r="O299" i="7"/>
  <c r="O296" i="7"/>
  <c r="O290" i="7"/>
  <c r="O288" i="7"/>
  <c r="O284" i="7"/>
  <c r="O283" i="7"/>
  <c r="O282" i="7"/>
  <c r="O275" i="7"/>
  <c r="O274" i="7"/>
  <c r="O273" i="7"/>
  <c r="O269" i="7"/>
  <c r="O265" i="7"/>
  <c r="O261" i="7"/>
  <c r="O258" i="7"/>
  <c r="O257" i="7"/>
  <c r="O253" i="7"/>
  <c r="O251" i="7"/>
  <c r="O249" i="7"/>
  <c r="O245" i="7"/>
  <c r="O243" i="7"/>
  <c r="O241" i="7"/>
  <c r="O237" i="7"/>
  <c r="O233" i="7"/>
  <c r="O229" i="7"/>
  <c r="O225" i="7"/>
  <c r="O218" i="7"/>
  <c r="O210" i="7"/>
  <c r="O194" i="7"/>
  <c r="O148" i="7"/>
  <c r="O144" i="7"/>
  <c r="O140" i="7"/>
  <c r="O138" i="7"/>
  <c r="O131" i="7"/>
  <c r="O128" i="7"/>
  <c r="O127" i="7"/>
  <c r="O124" i="7"/>
  <c r="O120" i="7"/>
  <c r="O119" i="7"/>
  <c r="O114" i="7"/>
  <c r="O107" i="7"/>
  <c r="O104" i="7"/>
  <c r="O103" i="7"/>
  <c r="O100" i="7"/>
  <c r="O99" i="7"/>
  <c r="O96" i="7"/>
  <c r="F459" i="7"/>
  <c r="G459" i="7" s="1"/>
  <c r="F458" i="7"/>
  <c r="G458" i="7" s="1"/>
  <c r="F457" i="7"/>
  <c r="G457" i="7" s="1"/>
  <c r="F456" i="7"/>
  <c r="G456" i="7" s="1"/>
  <c r="F455" i="7"/>
  <c r="G455" i="7" s="1"/>
  <c r="F454" i="7"/>
  <c r="G454" i="7" s="1"/>
  <c r="F453" i="7"/>
  <c r="G453" i="7" s="1"/>
  <c r="F452" i="7"/>
  <c r="G452" i="7" s="1"/>
  <c r="F451" i="7"/>
  <c r="G451" i="7" s="1"/>
  <c r="F450" i="7"/>
  <c r="G450" i="7" s="1"/>
  <c r="F449" i="7"/>
  <c r="G449" i="7" s="1"/>
  <c r="F448" i="7"/>
  <c r="G448" i="7" s="1"/>
  <c r="F447" i="7"/>
  <c r="G447" i="7" s="1"/>
  <c r="F446" i="7"/>
  <c r="G446" i="7" s="1"/>
  <c r="F445" i="7"/>
  <c r="G445" i="7" s="1"/>
  <c r="F444" i="7"/>
  <c r="G444" i="7" s="1"/>
  <c r="F443" i="7"/>
  <c r="G443" i="7" s="1"/>
  <c r="F442" i="7"/>
  <c r="G442" i="7" s="1"/>
  <c r="F441" i="7"/>
  <c r="G441" i="7" s="1"/>
  <c r="F440" i="7"/>
  <c r="G440" i="7" s="1"/>
  <c r="F439" i="7"/>
  <c r="G439" i="7" s="1"/>
  <c r="F438" i="7"/>
  <c r="G438" i="7" s="1"/>
  <c r="F437" i="7"/>
  <c r="G437" i="7" s="1"/>
  <c r="F436" i="7"/>
  <c r="G436" i="7" s="1"/>
  <c r="F435" i="7"/>
  <c r="G435" i="7" s="1"/>
  <c r="F434" i="7"/>
  <c r="G434" i="7" s="1"/>
  <c r="F433" i="7"/>
  <c r="G433" i="7" s="1"/>
  <c r="F432" i="7"/>
  <c r="G432" i="7" s="1"/>
  <c r="F431" i="7"/>
  <c r="G431" i="7" s="1"/>
  <c r="F430" i="7"/>
  <c r="G430" i="7" s="1"/>
  <c r="F429" i="7"/>
  <c r="G429" i="7" s="1"/>
  <c r="F428" i="7"/>
  <c r="G428" i="7" s="1"/>
  <c r="F427" i="7"/>
  <c r="G427" i="7" s="1"/>
  <c r="F426" i="7"/>
  <c r="G426" i="7" s="1"/>
  <c r="F425" i="7"/>
  <c r="G425" i="7" s="1"/>
  <c r="F424" i="7"/>
  <c r="G424" i="7" s="1"/>
  <c r="E424" i="7"/>
  <c r="D424" i="7"/>
  <c r="F423" i="7"/>
  <c r="G423" i="7" s="1"/>
  <c r="E423" i="7"/>
  <c r="D423" i="7"/>
  <c r="F422" i="7"/>
  <c r="G422" i="7" s="1"/>
  <c r="E422" i="7"/>
  <c r="D422" i="7"/>
  <c r="F421" i="7"/>
  <c r="G421" i="7" s="1"/>
  <c r="E421" i="7"/>
  <c r="D421" i="7"/>
  <c r="F420" i="7"/>
  <c r="G420" i="7" s="1"/>
  <c r="E420" i="7"/>
  <c r="D420" i="7"/>
  <c r="F419" i="7"/>
  <c r="G419" i="7" s="1"/>
  <c r="E419" i="7"/>
  <c r="D419" i="7"/>
  <c r="F418" i="7"/>
  <c r="G418" i="7" s="1"/>
  <c r="E418" i="7"/>
  <c r="D418" i="7"/>
  <c r="F417" i="7"/>
  <c r="G417" i="7" s="1"/>
  <c r="E417" i="7"/>
  <c r="D417" i="7"/>
  <c r="F416" i="7"/>
  <c r="G416" i="7" s="1"/>
  <c r="E416" i="7"/>
  <c r="D416" i="7"/>
  <c r="F415" i="7"/>
  <c r="G415" i="7" s="1"/>
  <c r="E415" i="7"/>
  <c r="D415" i="7"/>
  <c r="F414" i="7"/>
  <c r="G414" i="7" s="1"/>
  <c r="E414" i="7"/>
  <c r="D414" i="7"/>
  <c r="F413" i="7"/>
  <c r="G413" i="7" s="1"/>
  <c r="E413" i="7"/>
  <c r="D413" i="7"/>
  <c r="F412" i="7"/>
  <c r="G412" i="7" s="1"/>
  <c r="E412" i="7"/>
  <c r="D412" i="7"/>
  <c r="F411" i="7"/>
  <c r="G411" i="7" s="1"/>
  <c r="E411" i="7"/>
  <c r="D411" i="7"/>
  <c r="F410" i="7"/>
  <c r="G410" i="7" s="1"/>
  <c r="E410" i="7"/>
  <c r="D410" i="7"/>
  <c r="F409" i="7"/>
  <c r="G409" i="7" s="1"/>
  <c r="E409" i="7"/>
  <c r="D409" i="7"/>
  <c r="F408" i="7"/>
  <c r="G408" i="7" s="1"/>
  <c r="E408" i="7"/>
  <c r="D408" i="7"/>
  <c r="F407" i="7"/>
  <c r="G407" i="7" s="1"/>
  <c r="E407" i="7"/>
  <c r="D407" i="7"/>
  <c r="F406" i="7"/>
  <c r="G406" i="7" s="1"/>
  <c r="E406" i="7"/>
  <c r="D406" i="7"/>
  <c r="F405" i="7"/>
  <c r="G405" i="7" s="1"/>
  <c r="E405" i="7"/>
  <c r="D405" i="7"/>
  <c r="F404" i="7"/>
  <c r="G404" i="7" s="1"/>
  <c r="E404" i="7"/>
  <c r="D404" i="7"/>
  <c r="F403" i="7"/>
  <c r="G403" i="7" s="1"/>
  <c r="E403" i="7"/>
  <c r="D403" i="7"/>
  <c r="F402" i="7"/>
  <c r="G402" i="7" s="1"/>
  <c r="E402" i="7"/>
  <c r="D402" i="7"/>
  <c r="F401" i="7"/>
  <c r="G401" i="7" s="1"/>
  <c r="E401" i="7"/>
  <c r="D401" i="7"/>
  <c r="F400" i="7"/>
  <c r="G400" i="7" s="1"/>
  <c r="E400" i="7"/>
  <c r="D400" i="7"/>
  <c r="F399" i="7"/>
  <c r="G399" i="7" s="1"/>
  <c r="E399" i="7"/>
  <c r="D399" i="7"/>
  <c r="F398" i="7"/>
  <c r="G398" i="7" s="1"/>
  <c r="E398" i="7"/>
  <c r="D398" i="7"/>
  <c r="F397" i="7"/>
  <c r="G397" i="7" s="1"/>
  <c r="E397" i="7"/>
  <c r="D397" i="7"/>
  <c r="F396" i="7"/>
  <c r="G396" i="7" s="1"/>
  <c r="E396" i="7"/>
  <c r="D396" i="7"/>
  <c r="F395" i="7"/>
  <c r="G395" i="7" s="1"/>
  <c r="E395" i="7"/>
  <c r="D395" i="7"/>
  <c r="F394" i="7"/>
  <c r="G394" i="7" s="1"/>
  <c r="E394" i="7"/>
  <c r="D394" i="7"/>
  <c r="F393" i="7"/>
  <c r="G393" i="7" s="1"/>
  <c r="E393" i="7"/>
  <c r="D393" i="7"/>
  <c r="F392" i="7"/>
  <c r="G392" i="7" s="1"/>
  <c r="E392" i="7"/>
  <c r="D392" i="7"/>
  <c r="F391" i="7"/>
  <c r="G391" i="7" s="1"/>
  <c r="E391" i="7"/>
  <c r="D391" i="7"/>
  <c r="F390" i="7"/>
  <c r="G390" i="7" s="1"/>
  <c r="E390" i="7"/>
  <c r="D390" i="7"/>
  <c r="F389" i="7"/>
  <c r="G389" i="7" s="1"/>
  <c r="E389" i="7"/>
  <c r="D389" i="7"/>
  <c r="F388" i="7"/>
  <c r="G388" i="7" s="1"/>
  <c r="E388" i="7"/>
  <c r="D388" i="7"/>
  <c r="F387" i="7"/>
  <c r="G387" i="7" s="1"/>
  <c r="E387" i="7"/>
  <c r="D387" i="7"/>
  <c r="F386" i="7"/>
  <c r="G386" i="7" s="1"/>
  <c r="E386" i="7"/>
  <c r="D386" i="7"/>
  <c r="F385" i="7"/>
  <c r="G385" i="7" s="1"/>
  <c r="E385" i="7"/>
  <c r="D385" i="7"/>
  <c r="F384" i="7"/>
  <c r="E384" i="7"/>
  <c r="D384" i="7"/>
  <c r="F383" i="7"/>
  <c r="G383" i="7" s="1"/>
  <c r="E383" i="7"/>
  <c r="D383" i="7"/>
  <c r="F382" i="7"/>
  <c r="G382" i="7" s="1"/>
  <c r="E382" i="7"/>
  <c r="D382" i="7"/>
  <c r="F381" i="7"/>
  <c r="G381" i="7" s="1"/>
  <c r="E381" i="7"/>
  <c r="D381" i="7"/>
  <c r="F380" i="7"/>
  <c r="G380" i="7" s="1"/>
  <c r="E380" i="7"/>
  <c r="D380" i="7"/>
  <c r="F379" i="7"/>
  <c r="G379" i="7" s="1"/>
  <c r="E379" i="7"/>
  <c r="D379" i="7"/>
  <c r="F378" i="7"/>
  <c r="G378" i="7" s="1"/>
  <c r="E378" i="7"/>
  <c r="D378" i="7"/>
  <c r="F377" i="7"/>
  <c r="G377" i="7" s="1"/>
  <c r="E377" i="7"/>
  <c r="D377" i="7"/>
  <c r="F376" i="7"/>
  <c r="G376" i="7" s="1"/>
  <c r="E376" i="7"/>
  <c r="D376" i="7"/>
  <c r="F375" i="7"/>
  <c r="G375" i="7" s="1"/>
  <c r="E375" i="7"/>
  <c r="D375" i="7"/>
  <c r="F374" i="7"/>
  <c r="G374" i="7" s="1"/>
  <c r="E374" i="7"/>
  <c r="D374" i="7"/>
  <c r="F373" i="7"/>
  <c r="G373" i="7" s="1"/>
  <c r="E373" i="7"/>
  <c r="D373" i="7"/>
  <c r="F372" i="7"/>
  <c r="G372" i="7" s="1"/>
  <c r="E372" i="7"/>
  <c r="D372" i="7"/>
  <c r="F371" i="7"/>
  <c r="G371" i="7" s="1"/>
  <c r="E371" i="7"/>
  <c r="D371" i="7"/>
  <c r="F370" i="7"/>
  <c r="G370" i="7" s="1"/>
  <c r="E370" i="7"/>
  <c r="D370" i="7"/>
  <c r="F369" i="7"/>
  <c r="G369" i="7" s="1"/>
  <c r="E369" i="7"/>
  <c r="D369" i="7"/>
  <c r="F368" i="7"/>
  <c r="G368" i="7" s="1"/>
  <c r="E368" i="7"/>
  <c r="D368" i="7"/>
  <c r="F367" i="7"/>
  <c r="G367" i="7" s="1"/>
  <c r="E367" i="7"/>
  <c r="D367" i="7"/>
  <c r="F366" i="7"/>
  <c r="G366" i="7" s="1"/>
  <c r="E366" i="7"/>
  <c r="D366" i="7"/>
  <c r="F365" i="7"/>
  <c r="G365" i="7" s="1"/>
  <c r="E365" i="7"/>
  <c r="D365" i="7"/>
  <c r="F364" i="7"/>
  <c r="G364" i="7" s="1"/>
  <c r="E364" i="7"/>
  <c r="D364" i="7"/>
  <c r="F363" i="7"/>
  <c r="G363" i="7" s="1"/>
  <c r="E363" i="7"/>
  <c r="D363" i="7"/>
  <c r="F362" i="7"/>
  <c r="G362" i="7" s="1"/>
  <c r="E362" i="7"/>
  <c r="D362" i="7"/>
  <c r="F361" i="7"/>
  <c r="G361" i="7" s="1"/>
  <c r="E361" i="7"/>
  <c r="D361" i="7"/>
  <c r="F360" i="7"/>
  <c r="G360" i="7" s="1"/>
  <c r="E360" i="7"/>
  <c r="D360" i="7"/>
  <c r="F359" i="7"/>
  <c r="G359" i="7" s="1"/>
  <c r="E359" i="7"/>
  <c r="D359" i="7"/>
  <c r="F358" i="7"/>
  <c r="G358" i="7" s="1"/>
  <c r="E358" i="7"/>
  <c r="D358" i="7"/>
  <c r="F357" i="7"/>
  <c r="G357" i="7" s="1"/>
  <c r="E357" i="7"/>
  <c r="D357" i="7"/>
  <c r="F356" i="7"/>
  <c r="G356" i="7" s="1"/>
  <c r="E356" i="7"/>
  <c r="D356" i="7"/>
  <c r="F355" i="7"/>
  <c r="E355" i="7"/>
  <c r="D355" i="7"/>
  <c r="F354" i="7"/>
  <c r="G354" i="7" s="1"/>
  <c r="E354" i="7"/>
  <c r="D354" i="7"/>
  <c r="F353" i="7"/>
  <c r="G353" i="7" s="1"/>
  <c r="E353" i="7"/>
  <c r="D353" i="7"/>
  <c r="F352" i="7"/>
  <c r="G352" i="7" s="1"/>
  <c r="E352" i="7"/>
  <c r="D352" i="7"/>
  <c r="F351" i="7"/>
  <c r="G351" i="7" s="1"/>
  <c r="E351" i="7"/>
  <c r="D351" i="7"/>
  <c r="F350" i="7"/>
  <c r="G350" i="7" s="1"/>
  <c r="E350" i="7"/>
  <c r="D350" i="7"/>
  <c r="F349" i="7"/>
  <c r="G349" i="7" s="1"/>
  <c r="E349" i="7"/>
  <c r="D349" i="7"/>
  <c r="F348" i="7"/>
  <c r="G348" i="7" s="1"/>
  <c r="E348" i="7"/>
  <c r="D348" i="7"/>
  <c r="F347" i="7"/>
  <c r="G347" i="7" s="1"/>
  <c r="E347" i="7"/>
  <c r="D347" i="7"/>
  <c r="F346" i="7"/>
  <c r="G346" i="7" s="1"/>
  <c r="E346" i="7"/>
  <c r="D346" i="7"/>
  <c r="F345" i="7"/>
  <c r="G345" i="7" s="1"/>
  <c r="E345" i="7"/>
  <c r="D345" i="7"/>
  <c r="F344" i="7"/>
  <c r="G344" i="7" s="1"/>
  <c r="E344" i="7"/>
  <c r="D344" i="7"/>
  <c r="F343" i="7"/>
  <c r="G343" i="7" s="1"/>
  <c r="E343" i="7"/>
  <c r="D343" i="7"/>
  <c r="F342" i="7"/>
  <c r="G342" i="7" s="1"/>
  <c r="E342" i="7"/>
  <c r="D342" i="7"/>
  <c r="F341" i="7"/>
  <c r="G341" i="7" s="1"/>
  <c r="E341" i="7"/>
  <c r="D341" i="7"/>
  <c r="F340" i="7"/>
  <c r="G340" i="7" s="1"/>
  <c r="E340" i="7"/>
  <c r="D340" i="7"/>
  <c r="F339" i="7"/>
  <c r="G339" i="7" s="1"/>
  <c r="E339" i="7"/>
  <c r="D339" i="7"/>
  <c r="F338" i="7"/>
  <c r="G338" i="7" s="1"/>
  <c r="E338" i="7"/>
  <c r="D338" i="7"/>
  <c r="F337" i="7"/>
  <c r="E337" i="7"/>
  <c r="D337" i="7"/>
  <c r="F336" i="7"/>
  <c r="G336" i="7" s="1"/>
  <c r="E336" i="7"/>
  <c r="D336" i="7"/>
  <c r="F335" i="7"/>
  <c r="G335" i="7" s="1"/>
  <c r="E335" i="7"/>
  <c r="D335" i="7"/>
  <c r="F334" i="7"/>
  <c r="G334" i="7" s="1"/>
  <c r="E334" i="7"/>
  <c r="D334" i="7"/>
  <c r="F333" i="7"/>
  <c r="G333" i="7" s="1"/>
  <c r="E333" i="7"/>
  <c r="D333" i="7"/>
  <c r="F332" i="7"/>
  <c r="G332" i="7" s="1"/>
  <c r="E332" i="7"/>
  <c r="D332" i="7"/>
  <c r="F331" i="7"/>
  <c r="G331" i="7" s="1"/>
  <c r="E331" i="7"/>
  <c r="D331" i="7"/>
  <c r="F330" i="7"/>
  <c r="G330" i="7" s="1"/>
  <c r="E330" i="7"/>
  <c r="D330" i="7"/>
  <c r="F329" i="7"/>
  <c r="G329" i="7" s="1"/>
  <c r="E329" i="7"/>
  <c r="D329" i="7"/>
  <c r="F328" i="7"/>
  <c r="G328" i="7" s="1"/>
  <c r="E328" i="7"/>
  <c r="D328" i="7"/>
  <c r="F327" i="7"/>
  <c r="G327" i="7" s="1"/>
  <c r="E327" i="7"/>
  <c r="D327" i="7"/>
  <c r="F326" i="7"/>
  <c r="G326" i="7" s="1"/>
  <c r="E326" i="7"/>
  <c r="D326" i="7"/>
  <c r="F325" i="7"/>
  <c r="G325" i="7" s="1"/>
  <c r="E325" i="7"/>
  <c r="D325" i="7"/>
  <c r="F324" i="7"/>
  <c r="G324" i="7" s="1"/>
  <c r="E324" i="7"/>
  <c r="D324" i="7"/>
  <c r="F323" i="7"/>
  <c r="G323" i="7" s="1"/>
  <c r="E323" i="7"/>
  <c r="D323" i="7"/>
  <c r="F322" i="7"/>
  <c r="G322" i="7" s="1"/>
  <c r="E322" i="7"/>
  <c r="D322" i="7"/>
  <c r="F321" i="7"/>
  <c r="G321" i="7" s="1"/>
  <c r="E321" i="7"/>
  <c r="D321" i="7"/>
  <c r="F320" i="7"/>
  <c r="G320" i="7" s="1"/>
  <c r="E320" i="7"/>
  <c r="D320" i="7"/>
  <c r="F319" i="7"/>
  <c r="G319" i="7" s="1"/>
  <c r="E319" i="7"/>
  <c r="D319" i="7"/>
  <c r="F318" i="7"/>
  <c r="G318" i="7" s="1"/>
  <c r="E318" i="7"/>
  <c r="D318" i="7"/>
  <c r="F317" i="7"/>
  <c r="G317" i="7" s="1"/>
  <c r="E317" i="7"/>
  <c r="D317" i="7"/>
  <c r="F316" i="7"/>
  <c r="G316" i="7" s="1"/>
  <c r="E316" i="7"/>
  <c r="D316" i="7"/>
  <c r="F315" i="7"/>
  <c r="G315" i="7" s="1"/>
  <c r="E315" i="7"/>
  <c r="D315" i="7"/>
  <c r="F314" i="7"/>
  <c r="G314" i="7" s="1"/>
  <c r="E314" i="7"/>
  <c r="D314" i="7"/>
  <c r="F313" i="7"/>
  <c r="G313" i="7" s="1"/>
  <c r="E313" i="7"/>
  <c r="D313" i="7"/>
  <c r="F312" i="7"/>
  <c r="G312" i="7" s="1"/>
  <c r="E312" i="7"/>
  <c r="D312" i="7"/>
  <c r="F311" i="7"/>
  <c r="G311" i="7" s="1"/>
  <c r="E311" i="7"/>
  <c r="D311" i="7"/>
  <c r="F310" i="7"/>
  <c r="G310" i="7" s="1"/>
  <c r="E310" i="7"/>
  <c r="D310" i="7"/>
  <c r="F309" i="7"/>
  <c r="G309" i="7" s="1"/>
  <c r="E309" i="7"/>
  <c r="D309" i="7"/>
  <c r="F308" i="7"/>
  <c r="G308" i="7" s="1"/>
  <c r="E308" i="7"/>
  <c r="D308" i="7"/>
  <c r="F307" i="7"/>
  <c r="G307" i="7" s="1"/>
  <c r="E307" i="7"/>
  <c r="D307" i="7"/>
  <c r="F306" i="7"/>
  <c r="G306" i="7" s="1"/>
  <c r="E306" i="7"/>
  <c r="D306" i="7"/>
  <c r="F305" i="7"/>
  <c r="G305" i="7" s="1"/>
  <c r="E305" i="7"/>
  <c r="D305" i="7"/>
  <c r="F304" i="7"/>
  <c r="G304" i="7" s="1"/>
  <c r="E304" i="7"/>
  <c r="D304" i="7"/>
  <c r="F303" i="7"/>
  <c r="G303" i="7" s="1"/>
  <c r="E303" i="7"/>
  <c r="D303" i="7"/>
  <c r="F302" i="7"/>
  <c r="G302" i="7" s="1"/>
  <c r="E302" i="7"/>
  <c r="D302" i="7"/>
  <c r="F301" i="7"/>
  <c r="G301" i="7" s="1"/>
  <c r="E301" i="7"/>
  <c r="D301" i="7"/>
  <c r="F300" i="7"/>
  <c r="G300" i="7" s="1"/>
  <c r="E300" i="7"/>
  <c r="D300" i="7"/>
  <c r="F299" i="7"/>
  <c r="G299" i="7" s="1"/>
  <c r="E299" i="7"/>
  <c r="D299" i="7"/>
  <c r="F298" i="7"/>
  <c r="G298" i="7" s="1"/>
  <c r="E298" i="7"/>
  <c r="D298" i="7"/>
  <c r="F297" i="7"/>
  <c r="G297" i="7" s="1"/>
  <c r="E297" i="7"/>
  <c r="D297" i="7"/>
  <c r="F296" i="7"/>
  <c r="G296" i="7" s="1"/>
  <c r="E296" i="7"/>
  <c r="D296" i="7"/>
  <c r="F295" i="7"/>
  <c r="G295" i="7" s="1"/>
  <c r="E295" i="7"/>
  <c r="D295" i="7"/>
  <c r="F294" i="7"/>
  <c r="G294" i="7" s="1"/>
  <c r="E294" i="7"/>
  <c r="D294" i="7"/>
  <c r="F293" i="7"/>
  <c r="E293" i="7"/>
  <c r="D293" i="7"/>
  <c r="F292" i="7"/>
  <c r="G292" i="7" s="1"/>
  <c r="E292" i="7"/>
  <c r="D292" i="7"/>
  <c r="F291" i="7"/>
  <c r="G291" i="7" s="1"/>
  <c r="E291" i="7"/>
  <c r="D291" i="7"/>
  <c r="F290" i="7"/>
  <c r="G290" i="7" s="1"/>
  <c r="E290" i="7"/>
  <c r="D290" i="7"/>
  <c r="F289" i="7"/>
  <c r="G289" i="7" s="1"/>
  <c r="E289" i="7"/>
  <c r="D289" i="7"/>
  <c r="F288" i="7"/>
  <c r="G288" i="7" s="1"/>
  <c r="E288" i="7"/>
  <c r="D288" i="7"/>
  <c r="F287" i="7"/>
  <c r="G287" i="7" s="1"/>
  <c r="E287" i="7"/>
  <c r="D287" i="7"/>
  <c r="F286" i="7"/>
  <c r="G286" i="7" s="1"/>
  <c r="E286" i="7"/>
  <c r="D286" i="7"/>
  <c r="F285" i="7"/>
  <c r="G285" i="7" s="1"/>
  <c r="E285" i="7"/>
  <c r="D285" i="7"/>
  <c r="F284" i="7"/>
  <c r="G284" i="7" s="1"/>
  <c r="E284" i="7"/>
  <c r="D284" i="7"/>
  <c r="F283" i="7"/>
  <c r="G283" i="7" s="1"/>
  <c r="E283" i="7"/>
  <c r="D283" i="7"/>
  <c r="F282" i="7"/>
  <c r="G282" i="7" s="1"/>
  <c r="E282" i="7"/>
  <c r="D282" i="7"/>
  <c r="F281" i="7"/>
  <c r="G281" i="7" s="1"/>
  <c r="E281" i="7"/>
  <c r="D281" i="7"/>
  <c r="F280" i="7"/>
  <c r="G280" i="7" s="1"/>
  <c r="E280" i="7"/>
  <c r="D280" i="7"/>
  <c r="F279" i="7"/>
  <c r="G279" i="7" s="1"/>
  <c r="E279" i="7"/>
  <c r="D279" i="7"/>
  <c r="F278" i="7"/>
  <c r="G278" i="7" s="1"/>
  <c r="E278" i="7"/>
  <c r="D278" i="7"/>
  <c r="F277" i="7"/>
  <c r="G277" i="7" s="1"/>
  <c r="E277" i="7"/>
  <c r="D277" i="7"/>
  <c r="F276" i="7"/>
  <c r="G276" i="7" s="1"/>
  <c r="E276" i="7"/>
  <c r="D276" i="7"/>
  <c r="F275" i="7"/>
  <c r="G275" i="7" s="1"/>
  <c r="E275" i="7"/>
  <c r="D275" i="7"/>
  <c r="F274" i="7"/>
  <c r="G274" i="7" s="1"/>
  <c r="E274" i="7"/>
  <c r="D274" i="7"/>
  <c r="F273" i="7"/>
  <c r="G273" i="7" s="1"/>
  <c r="E273" i="7"/>
  <c r="D273" i="7"/>
  <c r="F272" i="7"/>
  <c r="G272" i="7" s="1"/>
  <c r="E272" i="7"/>
  <c r="D272" i="7"/>
  <c r="F271" i="7"/>
  <c r="G271" i="7" s="1"/>
  <c r="E271" i="7"/>
  <c r="D271" i="7"/>
  <c r="F270" i="7"/>
  <c r="G270" i="7" s="1"/>
  <c r="E270" i="7"/>
  <c r="D270" i="7"/>
  <c r="F269" i="7"/>
  <c r="G269" i="7" s="1"/>
  <c r="E269" i="7"/>
  <c r="D269" i="7"/>
  <c r="F268" i="7"/>
  <c r="G268" i="7" s="1"/>
  <c r="E268" i="7"/>
  <c r="D268" i="7"/>
  <c r="F267" i="7"/>
  <c r="G267" i="7" s="1"/>
  <c r="E267" i="7"/>
  <c r="D267" i="7"/>
  <c r="F266" i="7"/>
  <c r="G266" i="7" s="1"/>
  <c r="E266" i="7"/>
  <c r="D266" i="7"/>
  <c r="F265" i="7"/>
  <c r="G265" i="7" s="1"/>
  <c r="E265" i="7"/>
  <c r="D265" i="7"/>
  <c r="F264" i="7"/>
  <c r="G264" i="7" s="1"/>
  <c r="E264" i="7"/>
  <c r="D264" i="7"/>
  <c r="F263" i="7"/>
  <c r="E263" i="7"/>
  <c r="D263" i="7"/>
  <c r="F262" i="7"/>
  <c r="G262" i="7" s="1"/>
  <c r="E262" i="7"/>
  <c r="D262" i="7"/>
  <c r="F261" i="7"/>
  <c r="G261" i="7" s="1"/>
  <c r="E261" i="7"/>
  <c r="D261" i="7"/>
  <c r="F260" i="7"/>
  <c r="G260" i="7" s="1"/>
  <c r="E260" i="7"/>
  <c r="D260" i="7"/>
  <c r="F259" i="7"/>
  <c r="G259" i="7" s="1"/>
  <c r="E259" i="7"/>
  <c r="D259" i="7"/>
  <c r="F258" i="7"/>
  <c r="G258" i="7" s="1"/>
  <c r="E258" i="7"/>
  <c r="D258" i="7"/>
  <c r="F257" i="7"/>
  <c r="G257" i="7" s="1"/>
  <c r="E257" i="7"/>
  <c r="D257" i="7"/>
  <c r="F256" i="7"/>
  <c r="G256" i="7" s="1"/>
  <c r="E256" i="7"/>
  <c r="D256" i="7"/>
  <c r="F255" i="7"/>
  <c r="G255" i="7" s="1"/>
  <c r="E255" i="7"/>
  <c r="D255" i="7"/>
  <c r="F254" i="7"/>
  <c r="G254" i="7" s="1"/>
  <c r="E254" i="7"/>
  <c r="D254" i="7"/>
  <c r="F253" i="7"/>
  <c r="G253" i="7" s="1"/>
  <c r="E253" i="7"/>
  <c r="D253" i="7"/>
  <c r="F252" i="7"/>
  <c r="G252" i="7" s="1"/>
  <c r="E252" i="7"/>
  <c r="D252" i="7"/>
  <c r="F251" i="7"/>
  <c r="G251" i="7" s="1"/>
  <c r="E251" i="7"/>
  <c r="D251" i="7"/>
  <c r="F250" i="7"/>
  <c r="G250" i="7" s="1"/>
  <c r="E250" i="7"/>
  <c r="D250" i="7"/>
  <c r="F249" i="7"/>
  <c r="G249" i="7" s="1"/>
  <c r="E249" i="7"/>
  <c r="D249" i="7"/>
  <c r="F248" i="7"/>
  <c r="G248" i="7" s="1"/>
  <c r="E248" i="7"/>
  <c r="D248" i="7"/>
  <c r="F247" i="7"/>
  <c r="G247" i="7" s="1"/>
  <c r="E247" i="7"/>
  <c r="D247" i="7"/>
  <c r="F246" i="7"/>
  <c r="G246" i="7" s="1"/>
  <c r="E246" i="7"/>
  <c r="D246" i="7"/>
  <c r="F245" i="7"/>
  <c r="G245" i="7" s="1"/>
  <c r="E245" i="7"/>
  <c r="D245" i="7"/>
  <c r="F244" i="7"/>
  <c r="G244" i="7" s="1"/>
  <c r="E244" i="7"/>
  <c r="D244" i="7"/>
  <c r="F243" i="7"/>
  <c r="G243" i="7" s="1"/>
  <c r="E243" i="7"/>
  <c r="D243" i="7"/>
  <c r="F242" i="7"/>
  <c r="G242" i="7" s="1"/>
  <c r="E242" i="7"/>
  <c r="D242" i="7"/>
  <c r="F241" i="7"/>
  <c r="G241" i="7" s="1"/>
  <c r="E241" i="7"/>
  <c r="D241" i="7"/>
  <c r="F240" i="7"/>
  <c r="G240" i="7" s="1"/>
  <c r="E240" i="7"/>
  <c r="D240" i="7"/>
  <c r="F239" i="7"/>
  <c r="G239" i="7" s="1"/>
  <c r="E239" i="7"/>
  <c r="D239" i="7"/>
  <c r="F238" i="7"/>
  <c r="G238" i="7" s="1"/>
  <c r="E238" i="7"/>
  <c r="D238" i="7"/>
  <c r="F237" i="7"/>
  <c r="G237" i="7" s="1"/>
  <c r="E237" i="7"/>
  <c r="D237" i="7"/>
  <c r="F236" i="7"/>
  <c r="G236" i="7" s="1"/>
  <c r="E236" i="7"/>
  <c r="D236" i="7"/>
  <c r="F235" i="7"/>
  <c r="G235" i="7" s="1"/>
  <c r="E235" i="7"/>
  <c r="D235" i="7"/>
  <c r="F234" i="7"/>
  <c r="G234" i="7" s="1"/>
  <c r="E234" i="7"/>
  <c r="D234" i="7"/>
  <c r="F233" i="7"/>
  <c r="G233" i="7" s="1"/>
  <c r="E233" i="7"/>
  <c r="D233" i="7"/>
  <c r="F232" i="7"/>
  <c r="G232" i="7" s="1"/>
  <c r="E232" i="7"/>
  <c r="D232" i="7"/>
  <c r="F231" i="7"/>
  <c r="G231" i="7" s="1"/>
  <c r="E231" i="7"/>
  <c r="D231" i="7"/>
  <c r="F230" i="7"/>
  <c r="G230" i="7" s="1"/>
  <c r="E230" i="7"/>
  <c r="D230" i="7"/>
  <c r="F229" i="7"/>
  <c r="G229" i="7" s="1"/>
  <c r="E229" i="7"/>
  <c r="D229" i="7"/>
  <c r="F228" i="7"/>
  <c r="G228" i="7" s="1"/>
  <c r="E228" i="7"/>
  <c r="D228" i="7"/>
  <c r="F227" i="7"/>
  <c r="G227" i="7" s="1"/>
  <c r="E227" i="7"/>
  <c r="D227" i="7"/>
  <c r="F226" i="7"/>
  <c r="G226" i="7" s="1"/>
  <c r="E226" i="7"/>
  <c r="D226" i="7"/>
  <c r="F225" i="7"/>
  <c r="G225" i="7" s="1"/>
  <c r="E225" i="7"/>
  <c r="D225" i="7"/>
  <c r="F224" i="7"/>
  <c r="G224" i="7" s="1"/>
  <c r="E224" i="7"/>
  <c r="D224" i="7"/>
  <c r="F223" i="7"/>
  <c r="E223" i="7"/>
  <c r="D223" i="7"/>
  <c r="F222" i="7"/>
  <c r="G222" i="7" s="1"/>
  <c r="E222" i="7"/>
  <c r="D222" i="7"/>
  <c r="F221" i="7"/>
  <c r="G221" i="7" s="1"/>
  <c r="E221" i="7"/>
  <c r="D221" i="7"/>
  <c r="F220" i="7"/>
  <c r="G220" i="7" s="1"/>
  <c r="E220" i="7"/>
  <c r="D220" i="7"/>
  <c r="F219" i="7"/>
  <c r="G219" i="7" s="1"/>
  <c r="E219" i="7"/>
  <c r="D219" i="7"/>
  <c r="F218" i="7"/>
  <c r="G218" i="7" s="1"/>
  <c r="E218" i="7"/>
  <c r="D218" i="7"/>
  <c r="F217" i="7"/>
  <c r="G217" i="7" s="1"/>
  <c r="E217" i="7"/>
  <c r="D217" i="7"/>
  <c r="F216" i="7"/>
  <c r="G216" i="7" s="1"/>
  <c r="E216" i="7"/>
  <c r="D216" i="7"/>
  <c r="F215" i="7"/>
  <c r="G215" i="7" s="1"/>
  <c r="E215" i="7"/>
  <c r="D215" i="7"/>
  <c r="F214" i="7"/>
  <c r="G214" i="7" s="1"/>
  <c r="E214" i="7"/>
  <c r="D214" i="7"/>
  <c r="F213" i="7"/>
  <c r="G213" i="7" s="1"/>
  <c r="E213" i="7"/>
  <c r="D213" i="7"/>
  <c r="F212" i="7"/>
  <c r="G212" i="7" s="1"/>
  <c r="E212" i="7"/>
  <c r="D212" i="7"/>
  <c r="F211" i="7"/>
  <c r="G211" i="7" s="1"/>
  <c r="E211" i="7"/>
  <c r="D211" i="7"/>
  <c r="F210" i="7"/>
  <c r="G210" i="7" s="1"/>
  <c r="E210" i="7"/>
  <c r="D210" i="7"/>
  <c r="F209" i="7"/>
  <c r="G209" i="7" s="1"/>
  <c r="E209" i="7"/>
  <c r="D209" i="7"/>
  <c r="F208" i="7"/>
  <c r="G208" i="7" s="1"/>
  <c r="E208" i="7"/>
  <c r="D208" i="7"/>
  <c r="F207" i="7"/>
  <c r="G207" i="7" s="1"/>
  <c r="E207" i="7"/>
  <c r="D207" i="7"/>
  <c r="F206" i="7"/>
  <c r="G206" i="7" s="1"/>
  <c r="E206" i="7"/>
  <c r="D206" i="7"/>
  <c r="F205" i="7"/>
  <c r="G205" i="7" s="1"/>
  <c r="E205" i="7"/>
  <c r="D205" i="7"/>
  <c r="F204" i="7"/>
  <c r="G204" i="7" s="1"/>
  <c r="E204" i="7"/>
  <c r="D204" i="7"/>
  <c r="F203" i="7"/>
  <c r="G203" i="7" s="1"/>
  <c r="E203" i="7"/>
  <c r="D203" i="7"/>
  <c r="F202" i="7"/>
  <c r="E202" i="7"/>
  <c r="D202" i="7"/>
  <c r="F201" i="7"/>
  <c r="G201" i="7" s="1"/>
  <c r="E201" i="7"/>
  <c r="D201" i="7"/>
  <c r="F200" i="7"/>
  <c r="G200" i="7" s="1"/>
  <c r="E200" i="7"/>
  <c r="D200" i="7"/>
  <c r="F199" i="7"/>
  <c r="G199" i="7" s="1"/>
  <c r="E199" i="7"/>
  <c r="D199" i="7"/>
  <c r="F198" i="7"/>
  <c r="G198" i="7" s="1"/>
  <c r="E198" i="7"/>
  <c r="D198" i="7"/>
  <c r="F197" i="7"/>
  <c r="G197" i="7" s="1"/>
  <c r="E197" i="7"/>
  <c r="D197" i="7"/>
  <c r="F196" i="7"/>
  <c r="G196" i="7" s="1"/>
  <c r="E196" i="7"/>
  <c r="D196" i="7"/>
  <c r="F195" i="7"/>
  <c r="G195" i="7" s="1"/>
  <c r="E195" i="7"/>
  <c r="D195" i="7"/>
  <c r="F194" i="7"/>
  <c r="G194" i="7" s="1"/>
  <c r="E194" i="7"/>
  <c r="D194" i="7"/>
  <c r="F193" i="7"/>
  <c r="G193" i="7" s="1"/>
  <c r="E193" i="7"/>
  <c r="D193" i="7"/>
  <c r="F192" i="7"/>
  <c r="G192" i="7" s="1"/>
  <c r="E192" i="7"/>
  <c r="D192" i="7"/>
  <c r="F191" i="7"/>
  <c r="G191" i="7" s="1"/>
  <c r="E191" i="7"/>
  <c r="D191" i="7"/>
  <c r="F190" i="7"/>
  <c r="G190" i="7" s="1"/>
  <c r="E190" i="7"/>
  <c r="D190" i="7"/>
  <c r="F189" i="7"/>
  <c r="G189" i="7" s="1"/>
  <c r="E189" i="7"/>
  <c r="D189" i="7"/>
  <c r="F188" i="7"/>
  <c r="G188" i="7" s="1"/>
  <c r="E188" i="7"/>
  <c r="D188" i="7"/>
  <c r="F187" i="7"/>
  <c r="G187" i="7" s="1"/>
  <c r="E187" i="7"/>
  <c r="D187" i="7"/>
  <c r="F186" i="7"/>
  <c r="G186" i="7" s="1"/>
  <c r="E186" i="7"/>
  <c r="D186" i="7"/>
  <c r="F185" i="7"/>
  <c r="G185" i="7" s="1"/>
  <c r="E185" i="7"/>
  <c r="D185" i="7"/>
  <c r="F184" i="7"/>
  <c r="G184" i="7" s="1"/>
  <c r="E184" i="7"/>
  <c r="D184" i="7"/>
  <c r="F183" i="7"/>
  <c r="G183" i="7" s="1"/>
  <c r="E183" i="7"/>
  <c r="D183" i="7"/>
  <c r="F182" i="7"/>
  <c r="G182" i="7" s="1"/>
  <c r="E182" i="7"/>
  <c r="D182" i="7"/>
  <c r="F181" i="7"/>
  <c r="G181" i="7" s="1"/>
  <c r="E181" i="7"/>
  <c r="D181" i="7"/>
  <c r="F180" i="7"/>
  <c r="G180" i="7" s="1"/>
  <c r="E180" i="7"/>
  <c r="D180" i="7"/>
  <c r="F179" i="7"/>
  <c r="G179" i="7" s="1"/>
  <c r="E179" i="7"/>
  <c r="D179" i="7"/>
  <c r="F178" i="7"/>
  <c r="G178" i="7" s="1"/>
  <c r="E178" i="7"/>
  <c r="D178" i="7"/>
  <c r="F177" i="7"/>
  <c r="G177" i="7" s="1"/>
  <c r="E177" i="7"/>
  <c r="D177" i="7"/>
  <c r="F176" i="7"/>
  <c r="G176" i="7" s="1"/>
  <c r="E176" i="7"/>
  <c r="D176" i="7"/>
  <c r="F175" i="7"/>
  <c r="G175" i="7" s="1"/>
  <c r="E175" i="7"/>
  <c r="D175" i="7"/>
  <c r="F174" i="7"/>
  <c r="G174" i="7" s="1"/>
  <c r="E174" i="7"/>
  <c r="D174" i="7"/>
  <c r="F173" i="7"/>
  <c r="G173" i="7" s="1"/>
  <c r="E173" i="7"/>
  <c r="D173" i="7"/>
  <c r="F172" i="7"/>
  <c r="G172" i="7" s="1"/>
  <c r="E172" i="7"/>
  <c r="D172" i="7"/>
  <c r="F171" i="7"/>
  <c r="G171" i="7" s="1"/>
  <c r="E171" i="7"/>
  <c r="D171" i="7"/>
  <c r="F170" i="7"/>
  <c r="G170" i="7" s="1"/>
  <c r="E170" i="7"/>
  <c r="D170" i="7"/>
  <c r="F169" i="7"/>
  <c r="G169" i="7" s="1"/>
  <c r="E169" i="7"/>
  <c r="D169" i="7"/>
  <c r="F168" i="7"/>
  <c r="G168" i="7" s="1"/>
  <c r="E168" i="7"/>
  <c r="D168" i="7"/>
  <c r="F167" i="7"/>
  <c r="G167" i="7" s="1"/>
  <c r="E167" i="7"/>
  <c r="D167" i="7"/>
  <c r="F166" i="7"/>
  <c r="G166" i="7" s="1"/>
  <c r="E166" i="7"/>
  <c r="D166" i="7"/>
  <c r="F165" i="7"/>
  <c r="E165" i="7"/>
  <c r="D165" i="7"/>
  <c r="F164" i="7"/>
  <c r="G164" i="7" s="1"/>
  <c r="E164" i="7"/>
  <c r="D164" i="7"/>
  <c r="F163" i="7"/>
  <c r="G163" i="7" s="1"/>
  <c r="E163" i="7"/>
  <c r="D163" i="7"/>
  <c r="F162" i="7"/>
  <c r="G162" i="7" s="1"/>
  <c r="E162" i="7"/>
  <c r="D162" i="7"/>
  <c r="F161" i="7"/>
  <c r="G161" i="7" s="1"/>
  <c r="E161" i="7"/>
  <c r="D161" i="7"/>
  <c r="F160" i="7"/>
  <c r="E160" i="7"/>
  <c r="D160" i="7"/>
  <c r="F159" i="7"/>
  <c r="G159" i="7" s="1"/>
  <c r="E159" i="7"/>
  <c r="D159" i="7"/>
  <c r="F158" i="7"/>
  <c r="E158" i="7"/>
  <c r="D158" i="7"/>
  <c r="F157" i="7"/>
  <c r="G157" i="7" s="1"/>
  <c r="E157" i="7"/>
  <c r="D157" i="7"/>
  <c r="F156" i="7"/>
  <c r="G156" i="7" s="1"/>
  <c r="E156" i="7"/>
  <c r="D156" i="7"/>
  <c r="F155" i="7"/>
  <c r="G155" i="7" s="1"/>
  <c r="E155" i="7"/>
  <c r="D155" i="7"/>
  <c r="F154" i="7"/>
  <c r="G154" i="7" s="1"/>
  <c r="E154" i="7"/>
  <c r="D154" i="7"/>
  <c r="F153" i="7"/>
  <c r="G153" i="7" s="1"/>
  <c r="E153" i="7"/>
  <c r="D153" i="7"/>
  <c r="F152" i="7"/>
  <c r="G152" i="7" s="1"/>
  <c r="E152" i="7"/>
  <c r="D152" i="7"/>
  <c r="F151" i="7"/>
  <c r="G151" i="7" s="1"/>
  <c r="E151" i="7"/>
  <c r="D151" i="7"/>
  <c r="F150" i="7"/>
  <c r="G150" i="7" s="1"/>
  <c r="E150" i="7"/>
  <c r="D150" i="7"/>
  <c r="F149" i="7"/>
  <c r="G149" i="7" s="1"/>
  <c r="E149" i="7"/>
  <c r="D149" i="7"/>
  <c r="F148" i="7"/>
  <c r="G148" i="7" s="1"/>
  <c r="E148" i="7"/>
  <c r="D148" i="7"/>
  <c r="F147" i="7"/>
  <c r="G147" i="7" s="1"/>
  <c r="E147" i="7"/>
  <c r="D147" i="7"/>
  <c r="F146" i="7"/>
  <c r="G146" i="7" s="1"/>
  <c r="E146" i="7"/>
  <c r="D146" i="7"/>
  <c r="F145" i="7"/>
  <c r="G145" i="7" s="1"/>
  <c r="E145" i="7"/>
  <c r="D145" i="7"/>
  <c r="F144" i="7"/>
  <c r="G144" i="7" s="1"/>
  <c r="E144" i="7"/>
  <c r="D144" i="7"/>
  <c r="F143" i="7"/>
  <c r="E143" i="7"/>
  <c r="D143" i="7"/>
  <c r="F142" i="7"/>
  <c r="G142" i="7" s="1"/>
  <c r="E142" i="7"/>
  <c r="D142" i="7"/>
  <c r="F141" i="7"/>
  <c r="E141" i="7"/>
  <c r="D141" i="7"/>
  <c r="F140" i="7"/>
  <c r="G140" i="7" s="1"/>
  <c r="E140" i="7"/>
  <c r="D140" i="7"/>
  <c r="F139" i="7"/>
  <c r="G139" i="7" s="1"/>
  <c r="E139" i="7"/>
  <c r="D139" i="7"/>
  <c r="F138" i="7"/>
  <c r="E138" i="7"/>
  <c r="D138" i="7"/>
  <c r="F137" i="7"/>
  <c r="G137" i="7" s="1"/>
  <c r="E137" i="7"/>
  <c r="D137" i="7"/>
  <c r="F136" i="7"/>
  <c r="G136" i="7" s="1"/>
  <c r="E136" i="7"/>
  <c r="D136" i="7"/>
  <c r="F135" i="7"/>
  <c r="E135" i="7"/>
  <c r="D135" i="7"/>
  <c r="F134" i="7"/>
  <c r="G134" i="7" s="1"/>
  <c r="E134" i="7"/>
  <c r="D134" i="7"/>
  <c r="F133" i="7"/>
  <c r="G133" i="7" s="1"/>
  <c r="E133" i="7"/>
  <c r="D133" i="7"/>
  <c r="F132" i="7"/>
  <c r="G132" i="7" s="1"/>
  <c r="E132" i="7"/>
  <c r="D132" i="7"/>
  <c r="F131" i="7"/>
  <c r="G131" i="7" s="1"/>
  <c r="E131" i="7"/>
  <c r="D131" i="7"/>
  <c r="F130" i="7"/>
  <c r="G130" i="7" s="1"/>
  <c r="E130" i="7"/>
  <c r="D130" i="7"/>
  <c r="F129" i="7"/>
  <c r="G129" i="7" s="1"/>
  <c r="E129" i="7"/>
  <c r="D129" i="7"/>
  <c r="F128" i="7"/>
  <c r="G128" i="7" s="1"/>
  <c r="E128" i="7"/>
  <c r="D128" i="7"/>
  <c r="F127" i="7"/>
  <c r="G127" i="7" s="1"/>
  <c r="E127" i="7"/>
  <c r="D127" i="7"/>
  <c r="E126" i="7"/>
  <c r="D126" i="7"/>
  <c r="F125" i="7"/>
  <c r="G125" i="7" s="1"/>
  <c r="E125" i="7"/>
  <c r="D125" i="7"/>
  <c r="F124" i="7"/>
  <c r="G124" i="7" s="1"/>
  <c r="E124" i="7"/>
  <c r="D124" i="7"/>
  <c r="E123" i="7"/>
  <c r="D123" i="7"/>
  <c r="E122" i="7"/>
  <c r="D122" i="7"/>
  <c r="F121" i="7"/>
  <c r="G121" i="7" s="1"/>
  <c r="E121" i="7"/>
  <c r="D121" i="7"/>
  <c r="F120" i="7"/>
  <c r="E120" i="7"/>
  <c r="D120" i="7"/>
  <c r="F119" i="7"/>
  <c r="G119" i="7" s="1"/>
  <c r="E119" i="7"/>
  <c r="D119" i="7"/>
  <c r="F118" i="7"/>
  <c r="G118" i="7" s="1"/>
  <c r="E118" i="7"/>
  <c r="D118" i="7"/>
  <c r="F117" i="7"/>
  <c r="G117" i="7" s="1"/>
  <c r="E117" i="7"/>
  <c r="D117" i="7"/>
  <c r="F116" i="7"/>
  <c r="G116" i="7" s="1"/>
  <c r="E116" i="7"/>
  <c r="D116" i="7"/>
  <c r="F115" i="7"/>
  <c r="G115" i="7" s="1"/>
  <c r="E115" i="7"/>
  <c r="D115" i="7"/>
  <c r="F114" i="7"/>
  <c r="G114" i="7" s="1"/>
  <c r="E114" i="7"/>
  <c r="D114" i="7"/>
  <c r="F113" i="7"/>
  <c r="G113" i="7" s="1"/>
  <c r="E113" i="7"/>
  <c r="D113" i="7"/>
  <c r="F112" i="7"/>
  <c r="G112" i="7" s="1"/>
  <c r="E112" i="7"/>
  <c r="D112" i="7"/>
  <c r="F111" i="7"/>
  <c r="G111" i="7" s="1"/>
  <c r="E111" i="7"/>
  <c r="D111" i="7"/>
  <c r="F110" i="7"/>
  <c r="G110" i="7" s="1"/>
  <c r="E110" i="7"/>
  <c r="D110" i="7"/>
  <c r="F109" i="7"/>
  <c r="G109" i="7" s="1"/>
  <c r="E109" i="7"/>
  <c r="D109" i="7"/>
  <c r="F108" i="7"/>
  <c r="G108" i="7" s="1"/>
  <c r="E108" i="7"/>
  <c r="D108" i="7"/>
  <c r="F107" i="7"/>
  <c r="G107" i="7" s="1"/>
  <c r="E107" i="7"/>
  <c r="D107" i="7"/>
  <c r="F106" i="7"/>
  <c r="G106" i="7" s="1"/>
  <c r="E106" i="7"/>
  <c r="D106" i="7"/>
  <c r="F105" i="7"/>
  <c r="G105" i="7" s="1"/>
  <c r="E105" i="7"/>
  <c r="D105" i="7"/>
  <c r="F104" i="7"/>
  <c r="G104" i="7" s="1"/>
  <c r="E104" i="7"/>
  <c r="D104" i="7"/>
  <c r="F103" i="7"/>
  <c r="E103" i="7"/>
  <c r="D103" i="7"/>
  <c r="F102" i="7"/>
  <c r="G102" i="7" s="1"/>
  <c r="E102" i="7"/>
  <c r="D102" i="7"/>
  <c r="F101" i="7"/>
  <c r="G101" i="7" s="1"/>
  <c r="E101" i="7"/>
  <c r="D101" i="7"/>
  <c r="F100" i="7"/>
  <c r="G100" i="7" s="1"/>
  <c r="E100" i="7"/>
  <c r="D100" i="7"/>
  <c r="F99" i="7"/>
  <c r="G99" i="7" s="1"/>
  <c r="E99" i="7"/>
  <c r="D99" i="7"/>
  <c r="F98" i="7"/>
  <c r="G98" i="7" s="1"/>
  <c r="E98" i="7"/>
  <c r="D98" i="7"/>
  <c r="F97" i="7"/>
  <c r="G97" i="7" s="1"/>
  <c r="E97" i="7"/>
  <c r="D97" i="7"/>
  <c r="F96" i="7"/>
  <c r="G96" i="7" s="1"/>
  <c r="E96" i="7"/>
  <c r="D96" i="7"/>
  <c r="F95" i="7"/>
  <c r="E95" i="7"/>
  <c r="D95" i="7"/>
  <c r="E94" i="7"/>
  <c r="D94" i="7"/>
  <c r="F93" i="7"/>
  <c r="G93" i="7" s="1"/>
  <c r="E93" i="7"/>
  <c r="D93" i="7"/>
  <c r="F92" i="7"/>
  <c r="G92" i="7" s="1"/>
  <c r="E92" i="7"/>
  <c r="D92" i="7"/>
  <c r="F91" i="7"/>
  <c r="G91" i="7" s="1"/>
  <c r="E91" i="7"/>
  <c r="D91" i="7"/>
  <c r="F90" i="7"/>
  <c r="E90" i="7"/>
  <c r="D90" i="7"/>
  <c r="F89" i="7"/>
  <c r="G89" i="7" s="1"/>
  <c r="E89" i="7"/>
  <c r="D89" i="7"/>
  <c r="F88" i="7"/>
  <c r="G88" i="7" s="1"/>
  <c r="E88" i="7"/>
  <c r="D88" i="7"/>
  <c r="F87" i="7"/>
  <c r="G87" i="7" s="1"/>
  <c r="E87" i="7"/>
  <c r="D87" i="7"/>
  <c r="F86" i="7"/>
  <c r="G86" i="7" s="1"/>
  <c r="E86" i="7"/>
  <c r="D86" i="7"/>
  <c r="F85" i="7"/>
  <c r="G85" i="7" s="1"/>
  <c r="E85" i="7"/>
  <c r="D85" i="7"/>
  <c r="F84" i="7"/>
  <c r="G84" i="7" s="1"/>
  <c r="E84" i="7"/>
  <c r="D84" i="7"/>
  <c r="F83" i="7"/>
  <c r="G83" i="7" s="1"/>
  <c r="E83" i="7"/>
  <c r="D83" i="7"/>
  <c r="F82" i="7"/>
  <c r="G82" i="7" s="1"/>
  <c r="E82" i="7"/>
  <c r="D82" i="7"/>
  <c r="E81" i="7"/>
  <c r="D81" i="7"/>
  <c r="E80" i="7"/>
  <c r="D80" i="7"/>
  <c r="F79" i="7"/>
  <c r="G79" i="7" s="1"/>
  <c r="E79" i="7"/>
  <c r="D79" i="7"/>
  <c r="F78" i="7"/>
  <c r="G78" i="7" s="1"/>
  <c r="E78" i="7"/>
  <c r="D78" i="7"/>
  <c r="F77" i="7"/>
  <c r="G77" i="7" s="1"/>
  <c r="E77" i="7"/>
  <c r="D77" i="7"/>
  <c r="F76" i="7"/>
  <c r="G76" i="7" s="1"/>
  <c r="E76" i="7"/>
  <c r="D76" i="7"/>
  <c r="F75" i="7"/>
  <c r="G75" i="7" s="1"/>
  <c r="E75" i="7"/>
  <c r="D75" i="7"/>
  <c r="F74" i="7"/>
  <c r="G74" i="7" s="1"/>
  <c r="E74" i="7"/>
  <c r="D74" i="7"/>
  <c r="F73" i="7"/>
  <c r="G73" i="7" s="1"/>
  <c r="E73" i="7"/>
  <c r="D73" i="7"/>
  <c r="F72" i="7"/>
  <c r="G72" i="7" s="1"/>
  <c r="E72" i="7"/>
  <c r="D72" i="7"/>
  <c r="F71" i="7"/>
  <c r="E71" i="7"/>
  <c r="D71" i="7"/>
  <c r="F70" i="7"/>
  <c r="G70" i="7" s="1"/>
  <c r="E70" i="7"/>
  <c r="D70" i="7"/>
  <c r="F69" i="7"/>
  <c r="G69" i="7" s="1"/>
  <c r="E69" i="7"/>
  <c r="D69" i="7"/>
  <c r="F68" i="7"/>
  <c r="G68" i="7" s="1"/>
  <c r="E68" i="7"/>
  <c r="D68" i="7"/>
  <c r="F67" i="7"/>
  <c r="G67" i="7" s="1"/>
  <c r="E67" i="7"/>
  <c r="D67" i="7"/>
  <c r="F66" i="7"/>
  <c r="G66" i="7" s="1"/>
  <c r="E66" i="7"/>
  <c r="D66" i="7"/>
  <c r="F65" i="7"/>
  <c r="G65" i="7" s="1"/>
  <c r="E65" i="7"/>
  <c r="D65" i="7"/>
  <c r="F64" i="7"/>
  <c r="G64" i="7" s="1"/>
  <c r="E64" i="7"/>
  <c r="D64" i="7"/>
  <c r="F63" i="7"/>
  <c r="G63" i="7" s="1"/>
  <c r="E63" i="7"/>
  <c r="D63" i="7"/>
  <c r="F62" i="7"/>
  <c r="G62" i="7" s="1"/>
  <c r="E62" i="7"/>
  <c r="D62" i="7"/>
  <c r="F61" i="7"/>
  <c r="G61" i="7" s="1"/>
  <c r="E61" i="7"/>
  <c r="D61" i="7"/>
  <c r="F60" i="7"/>
  <c r="G60" i="7" s="1"/>
  <c r="E60" i="7"/>
  <c r="D60" i="7"/>
  <c r="F59" i="7"/>
  <c r="G59" i="7" s="1"/>
  <c r="E59" i="7"/>
  <c r="D59" i="7"/>
  <c r="F58" i="7"/>
  <c r="G58" i="7" s="1"/>
  <c r="E58" i="7"/>
  <c r="D58" i="7"/>
  <c r="F57" i="7"/>
  <c r="G57" i="7" s="1"/>
  <c r="E57" i="7"/>
  <c r="D57" i="7"/>
  <c r="F56" i="7"/>
  <c r="G56" i="7" s="1"/>
  <c r="E56" i="7"/>
  <c r="D56" i="7"/>
  <c r="F55" i="7"/>
  <c r="G55" i="7" s="1"/>
  <c r="E55" i="7"/>
  <c r="D55" i="7"/>
  <c r="F54" i="7"/>
  <c r="G54" i="7" s="1"/>
  <c r="E54" i="7"/>
  <c r="D54" i="7"/>
  <c r="F53" i="7"/>
  <c r="G53" i="7" s="1"/>
  <c r="E53" i="7"/>
  <c r="D53" i="7"/>
  <c r="F52" i="7"/>
  <c r="G52" i="7" s="1"/>
  <c r="E52" i="7"/>
  <c r="D52" i="7"/>
  <c r="F51" i="7"/>
  <c r="G51" i="7" s="1"/>
  <c r="E51" i="7"/>
  <c r="D51" i="7"/>
  <c r="F50" i="7"/>
  <c r="G50" i="7" s="1"/>
  <c r="E50" i="7"/>
  <c r="D50" i="7"/>
  <c r="F49" i="7"/>
  <c r="G49" i="7" s="1"/>
  <c r="E49" i="7"/>
  <c r="D49" i="7"/>
  <c r="F48" i="7"/>
  <c r="G48" i="7" s="1"/>
  <c r="E48" i="7"/>
  <c r="D48" i="7"/>
  <c r="F47" i="7"/>
  <c r="G47" i="7" s="1"/>
  <c r="E47" i="7"/>
  <c r="D47" i="7"/>
  <c r="F46" i="7"/>
  <c r="G46" i="7" s="1"/>
  <c r="E46" i="7"/>
  <c r="D46" i="7"/>
  <c r="F45" i="7"/>
  <c r="G45" i="7" s="1"/>
  <c r="E45" i="7"/>
  <c r="D45" i="7"/>
  <c r="F44" i="7"/>
  <c r="G44" i="7" s="1"/>
  <c r="E44" i="7"/>
  <c r="D44" i="7"/>
  <c r="F43" i="7"/>
  <c r="G43" i="7" s="1"/>
  <c r="E43" i="7"/>
  <c r="D43" i="7"/>
  <c r="F42" i="7"/>
  <c r="G42" i="7" s="1"/>
  <c r="E42" i="7"/>
  <c r="D42" i="7"/>
  <c r="F41" i="7"/>
  <c r="G41" i="7" s="1"/>
  <c r="E41" i="7"/>
  <c r="D41" i="7"/>
  <c r="F40" i="7"/>
  <c r="G40" i="7" s="1"/>
  <c r="E40" i="7"/>
  <c r="D40" i="7"/>
  <c r="F39" i="7"/>
  <c r="G39" i="7" s="1"/>
  <c r="E39" i="7"/>
  <c r="D39" i="7"/>
  <c r="F38" i="7"/>
  <c r="G38" i="7" s="1"/>
  <c r="E38" i="7"/>
  <c r="D38" i="7"/>
  <c r="F37" i="7"/>
  <c r="G37" i="7" s="1"/>
  <c r="E37" i="7"/>
  <c r="D37" i="7"/>
  <c r="F36" i="7"/>
  <c r="G36" i="7" s="1"/>
  <c r="E36" i="7"/>
  <c r="D36" i="7"/>
  <c r="F35" i="7"/>
  <c r="G35" i="7" s="1"/>
  <c r="E35" i="7"/>
  <c r="D35" i="7"/>
  <c r="F34" i="7"/>
  <c r="G34" i="7" s="1"/>
  <c r="E34" i="7"/>
  <c r="D34" i="7"/>
  <c r="F33" i="7"/>
  <c r="G33" i="7" s="1"/>
  <c r="E33" i="7"/>
  <c r="D33" i="7"/>
  <c r="F32" i="7"/>
  <c r="G32" i="7" s="1"/>
  <c r="E32" i="7"/>
  <c r="D32" i="7"/>
  <c r="F31" i="7"/>
  <c r="G31" i="7" s="1"/>
  <c r="E31" i="7"/>
  <c r="D31" i="7"/>
  <c r="F30" i="7"/>
  <c r="G30" i="7" s="1"/>
  <c r="E30" i="7"/>
  <c r="D30" i="7"/>
  <c r="F29" i="7"/>
  <c r="G29" i="7" s="1"/>
  <c r="E29" i="7"/>
  <c r="D29" i="7"/>
  <c r="F28" i="7"/>
  <c r="G28" i="7" s="1"/>
  <c r="E28" i="7"/>
  <c r="D28" i="7"/>
  <c r="F27" i="7"/>
  <c r="E27" i="7"/>
  <c r="D27" i="7"/>
  <c r="F26" i="7"/>
  <c r="G26" i="7" s="1"/>
  <c r="E26" i="7"/>
  <c r="D26" i="7"/>
  <c r="F25" i="7"/>
  <c r="G25" i="7" s="1"/>
  <c r="E25" i="7"/>
  <c r="D25" i="7"/>
  <c r="F24" i="7"/>
  <c r="G24" i="7" s="1"/>
  <c r="E24" i="7"/>
  <c r="D24" i="7"/>
  <c r="F23" i="7"/>
  <c r="G23" i="7" s="1"/>
  <c r="E23" i="7"/>
  <c r="D23" i="7"/>
  <c r="F22" i="7"/>
  <c r="G22" i="7" s="1"/>
  <c r="E22" i="7"/>
  <c r="D22" i="7"/>
  <c r="F21" i="7"/>
  <c r="G21" i="7" s="1"/>
  <c r="E21" i="7"/>
  <c r="D21" i="7"/>
  <c r="F20" i="7"/>
  <c r="G20" i="7" s="1"/>
  <c r="E20" i="7"/>
  <c r="D20" i="7"/>
  <c r="F19" i="7"/>
  <c r="G19" i="7" s="1"/>
  <c r="E19" i="7"/>
  <c r="D19" i="7"/>
  <c r="F18" i="7"/>
  <c r="G18" i="7" s="1"/>
  <c r="E18" i="7"/>
  <c r="D18" i="7"/>
  <c r="F17" i="7"/>
  <c r="G17" i="7" s="1"/>
  <c r="E17" i="7"/>
  <c r="D17" i="7"/>
  <c r="F16" i="7"/>
  <c r="G16" i="7" s="1"/>
  <c r="E16" i="7"/>
  <c r="D16" i="7"/>
  <c r="F15" i="7"/>
  <c r="G15" i="7" s="1"/>
  <c r="E15" i="7"/>
  <c r="D15" i="7"/>
  <c r="F14" i="7"/>
  <c r="G14" i="7" s="1"/>
  <c r="E14" i="7"/>
  <c r="D14" i="7"/>
  <c r="F13" i="7"/>
  <c r="G13" i="7" s="1"/>
  <c r="E13" i="7"/>
  <c r="D13" i="7"/>
  <c r="F12" i="7"/>
  <c r="G12" i="7" s="1"/>
  <c r="E12" i="7"/>
  <c r="D12" i="7"/>
  <c r="F11" i="7"/>
  <c r="E11" i="7"/>
  <c r="D11" i="7"/>
  <c r="F10" i="7"/>
  <c r="G10" i="7" s="1"/>
  <c r="E10" i="7"/>
  <c r="D10" i="7"/>
  <c r="F9" i="7"/>
  <c r="G9" i="7" s="1"/>
  <c r="E9" i="7"/>
  <c r="D9" i="7"/>
  <c r="F8" i="7"/>
  <c r="G8" i="7" s="1"/>
  <c r="E8" i="7"/>
  <c r="D8" i="7"/>
  <c r="F7" i="7"/>
  <c r="G7" i="7" s="1"/>
  <c r="E7" i="7"/>
  <c r="D7" i="7"/>
  <c r="F6" i="7"/>
  <c r="G6" i="7" s="1"/>
  <c r="E6" i="7"/>
  <c r="D6" i="7"/>
  <c r="F5" i="7"/>
  <c r="G5" i="7" s="1"/>
  <c r="E5" i="7"/>
  <c r="D5" i="7"/>
  <c r="F4" i="7"/>
  <c r="G4" i="7" s="1"/>
  <c r="E4" i="7"/>
  <c r="D4" i="7"/>
  <c r="F3" i="7"/>
  <c r="G3" i="7" s="1"/>
  <c r="E3" i="7"/>
  <c r="D3" i="7"/>
  <c r="F2" i="7"/>
  <c r="G2" i="7" s="1"/>
  <c r="E2" i="7"/>
  <c r="D2" i="7"/>
  <c r="O363" i="7" l="1"/>
  <c r="O158" i="7"/>
  <c r="O164" i="7"/>
  <c r="O166" i="7"/>
  <c r="O180" i="7"/>
  <c r="O196" i="7"/>
  <c r="O212" i="7"/>
  <c r="O340" i="7"/>
  <c r="O350" i="7"/>
  <c r="O228" i="7"/>
  <c r="O230" i="7"/>
  <c r="O244" i="7"/>
  <c r="O260" i="7"/>
  <c r="O276" i="7"/>
  <c r="O147" i="7"/>
  <c r="O149" i="7"/>
  <c r="O153" i="7"/>
  <c r="O157" i="7"/>
  <c r="O161" i="7"/>
  <c r="O165" i="7"/>
  <c r="O169" i="7"/>
  <c r="O173" i="7"/>
  <c r="O177" i="7"/>
  <c r="O179" i="7"/>
  <c r="O187" i="7"/>
  <c r="O189" i="7"/>
  <c r="O193" i="7"/>
  <c r="O197" i="7"/>
  <c r="O201" i="7"/>
  <c r="O205" i="7"/>
  <c r="O209" i="7"/>
  <c r="O211" i="7"/>
  <c r="O219" i="7"/>
  <c r="O287" i="7"/>
  <c r="O291" i="7"/>
  <c r="O301" i="7"/>
  <c r="O305" i="7"/>
  <c r="O317" i="7"/>
  <c r="O321" i="7"/>
  <c r="O331" i="7"/>
  <c r="O333" i="7"/>
  <c r="O337" i="7"/>
  <c r="O341" i="7"/>
  <c r="O345" i="7"/>
  <c r="O394" i="7"/>
  <c r="O198" i="7"/>
  <c r="O262" i="7"/>
  <c r="O379" i="7"/>
  <c r="O116" i="7"/>
  <c r="O163" i="7"/>
  <c r="O171" i="7"/>
  <c r="O183" i="7"/>
  <c r="O227" i="7"/>
  <c r="O356" i="7"/>
  <c r="O101" i="7"/>
  <c r="O105" i="7"/>
  <c r="O109" i="7"/>
  <c r="O132" i="7"/>
  <c r="O168" i="7"/>
  <c r="O184" i="7"/>
  <c r="O191" i="7"/>
  <c r="O195" i="7"/>
  <c r="O203" i="7"/>
  <c r="O215" i="7"/>
  <c r="O223" i="7"/>
  <c r="O232" i="7"/>
  <c r="O248" i="7"/>
  <c r="O255" i="7"/>
  <c r="O259" i="7"/>
  <c r="O267" i="7"/>
  <c r="O279" i="7"/>
  <c r="O318" i="7"/>
  <c r="O326" i="7"/>
  <c r="O338" i="7"/>
  <c r="O365" i="7"/>
  <c r="O369" i="7"/>
  <c r="O395" i="7"/>
  <c r="O375" i="7"/>
  <c r="O383" i="7"/>
  <c r="O151" i="7"/>
  <c r="O159" i="7"/>
  <c r="O235" i="7"/>
  <c r="O247" i="7"/>
  <c r="O286" i="7"/>
  <c r="O294" i="7"/>
  <c r="O98" i="7"/>
  <c r="O141" i="7"/>
  <c r="O145" i="7"/>
  <c r="O188" i="7"/>
  <c r="O192" i="7"/>
  <c r="O200" i="7"/>
  <c r="O216" i="7"/>
  <c r="O220" i="7"/>
  <c r="O252" i="7"/>
  <c r="O256" i="7"/>
  <c r="O264" i="7"/>
  <c r="O280" i="7"/>
  <c r="O346" i="7"/>
  <c r="O373" i="7"/>
  <c r="O377" i="7"/>
  <c r="O396" i="7"/>
  <c r="O400" i="7"/>
  <c r="O190" i="7"/>
  <c r="O222" i="7"/>
  <c r="O390" i="7"/>
  <c r="O126" i="7"/>
  <c r="O292" i="7"/>
  <c r="O358" i="7"/>
  <c r="O139" i="7"/>
  <c r="O254" i="7"/>
  <c r="O115" i="7"/>
  <c r="O123" i="7"/>
  <c r="O134" i="7"/>
  <c r="O154" i="7"/>
  <c r="O162" i="7"/>
  <c r="O170" i="7"/>
  <c r="O178" i="7"/>
  <c r="O226" i="7"/>
  <c r="O234" i="7"/>
  <c r="O242" i="7"/>
  <c r="O285" i="7"/>
  <c r="O289" i="7"/>
  <c r="O293" i="7"/>
  <c r="O297" i="7"/>
  <c r="O308" i="7"/>
  <c r="O324" i="7"/>
  <c r="O332" i="7"/>
  <c r="O336" i="7"/>
  <c r="O343" i="7"/>
  <c r="O347" i="7"/>
  <c r="O351" i="7"/>
  <c r="O371" i="7"/>
  <c r="O382" i="7"/>
  <c r="O97" i="7"/>
  <c r="O108" i="7"/>
  <c r="O112" i="7"/>
  <c r="O146" i="7"/>
  <c r="O172" i="7"/>
  <c r="O176" i="7"/>
  <c r="O202" i="7"/>
  <c r="O213" i="7"/>
  <c r="O217" i="7"/>
  <c r="O221" i="7"/>
  <c r="O236" i="7"/>
  <c r="O240" i="7"/>
  <c r="O266" i="7"/>
  <c r="O277" i="7"/>
  <c r="O281" i="7"/>
  <c r="O307" i="7"/>
  <c r="O322" i="7"/>
  <c r="O325" i="7"/>
  <c r="O329" i="7"/>
  <c r="O344" i="7"/>
  <c r="O370" i="7"/>
  <c r="O381" i="7"/>
  <c r="O385" i="7"/>
  <c r="O392" i="7"/>
  <c r="O106" i="7"/>
  <c r="O117" i="7"/>
  <c r="O125" i="7"/>
  <c r="O129" i="7"/>
  <c r="O136" i="7"/>
  <c r="O155" i="7"/>
  <c r="O181" i="7"/>
  <c r="O185" i="7"/>
  <c r="O349" i="7"/>
  <c r="O353" i="7"/>
  <c r="O360" i="7"/>
  <c r="O397" i="7"/>
  <c r="O122" i="7"/>
  <c r="O130" i="7"/>
  <c r="O133" i="7"/>
  <c r="O137" i="7"/>
  <c r="O152" i="7"/>
  <c r="O156" i="7"/>
  <c r="O160" i="7"/>
  <c r="O186" i="7"/>
  <c r="O204" i="7"/>
  <c r="O208" i="7"/>
  <c r="O250" i="7"/>
  <c r="O268" i="7"/>
  <c r="O272" i="7"/>
  <c r="O298" i="7"/>
  <c r="O309" i="7"/>
  <c r="O313" i="7"/>
  <c r="O339" i="7"/>
  <c r="O354" i="7"/>
  <c r="O357" i="7"/>
  <c r="O361" i="7"/>
  <c r="O376" i="7"/>
  <c r="O102" i="7"/>
  <c r="O95" i="7"/>
  <c r="O110" i="7"/>
  <c r="O135" i="7"/>
  <c r="O142" i="7"/>
  <c r="O167" i="7"/>
  <c r="O174" i="7"/>
  <c r="O199" i="7"/>
  <c r="O206" i="7"/>
  <c r="O231" i="7"/>
  <c r="O238" i="7"/>
  <c r="O263" i="7"/>
  <c r="O270" i="7"/>
  <c r="O295" i="7"/>
  <c r="O302" i="7"/>
  <c r="O327" i="7"/>
  <c r="O334" i="7"/>
  <c r="O359" i="7"/>
  <c r="O366" i="7"/>
  <c r="O391" i="7"/>
  <c r="O398" i="7"/>
  <c r="O150" i="7"/>
  <c r="O182" i="7"/>
  <c r="O271" i="7"/>
  <c r="O303" i="7"/>
  <c r="O399" i="7"/>
  <c r="O111" i="7"/>
  <c r="O143" i="7"/>
  <c r="O175" i="7"/>
  <c r="O207" i="7"/>
  <c r="O239" i="7"/>
  <c r="O310" i="7"/>
  <c r="O335" i="7"/>
  <c r="O342" i="7"/>
  <c r="O367" i="7"/>
  <c r="O374" i="7"/>
  <c r="O118" i="7"/>
  <c r="O214" i="7"/>
  <c r="O246" i="7"/>
  <c r="O278" i="7"/>
  <c r="O121" i="7"/>
  <c r="O113" i="7"/>
  <c r="P3" i="6" l="1"/>
  <c r="P5" i="6"/>
  <c r="Q5" i="6" s="1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Q45" i="6" s="1"/>
  <c r="P46" i="6"/>
  <c r="P47" i="6"/>
  <c r="P48" i="6"/>
  <c r="P49" i="6"/>
  <c r="P50" i="6"/>
  <c r="P51" i="6"/>
  <c r="P52" i="6"/>
  <c r="P53" i="6"/>
  <c r="Q53" i="6" s="1"/>
  <c r="P54" i="6"/>
  <c r="P55" i="6"/>
  <c r="P56" i="6"/>
  <c r="P57" i="6"/>
  <c r="P58" i="6"/>
  <c r="P59" i="6"/>
  <c r="P60" i="6"/>
  <c r="P61" i="6"/>
  <c r="Q61" i="6" s="1"/>
  <c r="P62" i="6"/>
  <c r="P63" i="6"/>
  <c r="P64" i="6"/>
  <c r="P65" i="6"/>
  <c r="P66" i="6"/>
  <c r="P67" i="6"/>
  <c r="P68" i="6"/>
  <c r="P69" i="6"/>
  <c r="Q69" i="6" s="1"/>
  <c r="P70" i="6"/>
  <c r="P71" i="6"/>
  <c r="P72" i="6"/>
  <c r="P73" i="6"/>
  <c r="P74" i="6"/>
  <c r="P75" i="6"/>
  <c r="P76" i="6"/>
  <c r="P77" i="6"/>
  <c r="Q77" i="6" s="1"/>
  <c r="P78" i="6"/>
  <c r="P79" i="6"/>
  <c r="P80" i="6"/>
  <c r="P81" i="6"/>
  <c r="P82" i="6"/>
  <c r="P83" i="6"/>
  <c r="P84" i="6"/>
  <c r="P85" i="6"/>
  <c r="Q85" i="6" s="1"/>
  <c r="P86" i="6"/>
  <c r="P87" i="6"/>
  <c r="P88" i="6"/>
  <c r="P89" i="6"/>
  <c r="P90" i="6"/>
  <c r="P91" i="6"/>
  <c r="P92" i="6"/>
  <c r="P93" i="6"/>
  <c r="Q93" i="6" s="1"/>
  <c r="P94" i="6"/>
  <c r="P95" i="6"/>
  <c r="P96" i="6"/>
  <c r="P97" i="6"/>
  <c r="P98" i="6"/>
  <c r="P99" i="6"/>
  <c r="P100" i="6"/>
  <c r="P101" i="6"/>
  <c r="Q101" i="6" s="1"/>
  <c r="P102" i="6"/>
  <c r="P103" i="6"/>
  <c r="P104" i="6"/>
  <c r="P105" i="6"/>
  <c r="P106" i="6"/>
  <c r="P107" i="6"/>
  <c r="P108" i="6"/>
  <c r="P109" i="6"/>
  <c r="Q109" i="6" s="1"/>
  <c r="P110" i="6"/>
  <c r="P111" i="6"/>
  <c r="P112" i="6"/>
  <c r="P113" i="6"/>
  <c r="P114" i="6"/>
  <c r="P115" i="6"/>
  <c r="P116" i="6"/>
  <c r="P117" i="6"/>
  <c r="Q117" i="6" s="1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23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2" i="6"/>
  <c r="R4" i="6"/>
  <c r="P4" i="6" s="1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32" i="6"/>
  <c r="K2" i="6"/>
  <c r="O388" i="6"/>
  <c r="N388" i="6"/>
  <c r="M388" i="6"/>
  <c r="J388" i="6"/>
  <c r="I388" i="6"/>
  <c r="H388" i="6"/>
  <c r="G388" i="6"/>
  <c r="F388" i="6"/>
  <c r="C388" i="6"/>
  <c r="B388" i="6"/>
  <c r="A388" i="6"/>
  <c r="O387" i="6"/>
  <c r="N387" i="6"/>
  <c r="M387" i="6"/>
  <c r="J387" i="6"/>
  <c r="I387" i="6"/>
  <c r="H387" i="6"/>
  <c r="G387" i="6"/>
  <c r="F387" i="6"/>
  <c r="C387" i="6"/>
  <c r="E387" i="6" s="1"/>
  <c r="B387" i="6"/>
  <c r="A387" i="6"/>
  <c r="O386" i="6"/>
  <c r="N386" i="6"/>
  <c r="M386" i="6"/>
  <c r="J386" i="6"/>
  <c r="I386" i="6"/>
  <c r="H386" i="6"/>
  <c r="G386" i="6"/>
  <c r="F386" i="6"/>
  <c r="C386" i="6"/>
  <c r="B386" i="6"/>
  <c r="A386" i="6"/>
  <c r="O385" i="6"/>
  <c r="N385" i="6"/>
  <c r="M385" i="6"/>
  <c r="J385" i="6"/>
  <c r="I385" i="6"/>
  <c r="H385" i="6"/>
  <c r="G385" i="6"/>
  <c r="F385" i="6"/>
  <c r="C385" i="6"/>
  <c r="D385" i="6" s="1"/>
  <c r="B385" i="6"/>
  <c r="A385" i="6"/>
  <c r="O384" i="6"/>
  <c r="N384" i="6"/>
  <c r="M384" i="6"/>
  <c r="J384" i="6"/>
  <c r="I384" i="6"/>
  <c r="H384" i="6"/>
  <c r="G384" i="6"/>
  <c r="F384" i="6"/>
  <c r="C384" i="6"/>
  <c r="E384" i="6" s="1"/>
  <c r="B384" i="6"/>
  <c r="A384" i="6"/>
  <c r="O383" i="6"/>
  <c r="N383" i="6"/>
  <c r="M383" i="6"/>
  <c r="J383" i="6"/>
  <c r="I383" i="6"/>
  <c r="H383" i="6"/>
  <c r="G383" i="6"/>
  <c r="F383" i="6"/>
  <c r="C383" i="6"/>
  <c r="B383" i="6"/>
  <c r="A383" i="6"/>
  <c r="O382" i="6"/>
  <c r="N382" i="6"/>
  <c r="M382" i="6"/>
  <c r="J382" i="6"/>
  <c r="I382" i="6"/>
  <c r="H382" i="6"/>
  <c r="G382" i="6"/>
  <c r="F382" i="6"/>
  <c r="C382" i="6"/>
  <c r="B382" i="6"/>
  <c r="A382" i="6"/>
  <c r="O381" i="6"/>
  <c r="N381" i="6"/>
  <c r="M381" i="6"/>
  <c r="J381" i="6"/>
  <c r="I381" i="6"/>
  <c r="H381" i="6"/>
  <c r="G381" i="6"/>
  <c r="F381" i="6"/>
  <c r="C381" i="6"/>
  <c r="D381" i="6" s="1"/>
  <c r="B381" i="6"/>
  <c r="A381" i="6"/>
  <c r="O380" i="6"/>
  <c r="N380" i="6"/>
  <c r="M380" i="6"/>
  <c r="J380" i="6"/>
  <c r="I380" i="6"/>
  <c r="H380" i="6"/>
  <c r="G380" i="6"/>
  <c r="F380" i="6"/>
  <c r="C380" i="6"/>
  <c r="D380" i="6" s="1"/>
  <c r="B380" i="6"/>
  <c r="A380" i="6"/>
  <c r="O379" i="6"/>
  <c r="N379" i="6"/>
  <c r="M379" i="6"/>
  <c r="J379" i="6"/>
  <c r="I379" i="6"/>
  <c r="H379" i="6"/>
  <c r="G379" i="6"/>
  <c r="F379" i="6"/>
  <c r="C379" i="6"/>
  <c r="B379" i="6"/>
  <c r="A379" i="6"/>
  <c r="O378" i="6"/>
  <c r="N378" i="6"/>
  <c r="M378" i="6"/>
  <c r="J378" i="6"/>
  <c r="I378" i="6"/>
  <c r="H378" i="6"/>
  <c r="G378" i="6"/>
  <c r="F378" i="6"/>
  <c r="C378" i="6"/>
  <c r="E378" i="6" s="1"/>
  <c r="B378" i="6"/>
  <c r="A378" i="6"/>
  <c r="O377" i="6"/>
  <c r="N377" i="6"/>
  <c r="M377" i="6"/>
  <c r="J377" i="6"/>
  <c r="I377" i="6"/>
  <c r="H377" i="6"/>
  <c r="G377" i="6"/>
  <c r="F377" i="6"/>
  <c r="C377" i="6"/>
  <c r="B377" i="6"/>
  <c r="A377" i="6"/>
  <c r="O376" i="6"/>
  <c r="N376" i="6"/>
  <c r="M376" i="6"/>
  <c r="J376" i="6"/>
  <c r="I376" i="6"/>
  <c r="H376" i="6"/>
  <c r="G376" i="6"/>
  <c r="F376" i="6"/>
  <c r="C376" i="6"/>
  <c r="E376" i="6" s="1"/>
  <c r="B376" i="6"/>
  <c r="A376" i="6"/>
  <c r="O375" i="6"/>
  <c r="N375" i="6"/>
  <c r="M375" i="6"/>
  <c r="J375" i="6"/>
  <c r="I375" i="6"/>
  <c r="H375" i="6"/>
  <c r="G375" i="6"/>
  <c r="F375" i="6"/>
  <c r="C375" i="6"/>
  <c r="B375" i="6"/>
  <c r="A375" i="6"/>
  <c r="O374" i="6"/>
  <c r="N374" i="6"/>
  <c r="M374" i="6"/>
  <c r="J374" i="6"/>
  <c r="I374" i="6"/>
  <c r="H374" i="6"/>
  <c r="G374" i="6"/>
  <c r="F374" i="6"/>
  <c r="C374" i="6"/>
  <c r="E374" i="6" s="1"/>
  <c r="B374" i="6"/>
  <c r="A374" i="6"/>
  <c r="O373" i="6"/>
  <c r="N373" i="6"/>
  <c r="M373" i="6"/>
  <c r="J373" i="6"/>
  <c r="I373" i="6"/>
  <c r="H373" i="6"/>
  <c r="G373" i="6"/>
  <c r="F373" i="6"/>
  <c r="C373" i="6"/>
  <c r="D373" i="6" s="1"/>
  <c r="B373" i="6"/>
  <c r="A373" i="6"/>
  <c r="O372" i="6"/>
  <c r="N372" i="6"/>
  <c r="M372" i="6"/>
  <c r="J372" i="6"/>
  <c r="I372" i="6"/>
  <c r="H372" i="6"/>
  <c r="G372" i="6"/>
  <c r="F372" i="6"/>
  <c r="C372" i="6"/>
  <c r="B372" i="6"/>
  <c r="A372" i="6"/>
  <c r="O371" i="6"/>
  <c r="N371" i="6"/>
  <c r="M371" i="6"/>
  <c r="J371" i="6"/>
  <c r="I371" i="6"/>
  <c r="H371" i="6"/>
  <c r="G371" i="6"/>
  <c r="F371" i="6"/>
  <c r="C371" i="6"/>
  <c r="B371" i="6"/>
  <c r="A371" i="6"/>
  <c r="O370" i="6"/>
  <c r="N370" i="6"/>
  <c r="M370" i="6"/>
  <c r="J370" i="6"/>
  <c r="I370" i="6"/>
  <c r="H370" i="6"/>
  <c r="G370" i="6"/>
  <c r="F370" i="6"/>
  <c r="C370" i="6"/>
  <c r="D370" i="6" s="1"/>
  <c r="B370" i="6"/>
  <c r="A370" i="6"/>
  <c r="O369" i="6"/>
  <c r="N369" i="6"/>
  <c r="M369" i="6"/>
  <c r="J369" i="6"/>
  <c r="I369" i="6"/>
  <c r="H369" i="6"/>
  <c r="G369" i="6"/>
  <c r="F369" i="6"/>
  <c r="C369" i="6"/>
  <c r="D369" i="6" s="1"/>
  <c r="B369" i="6"/>
  <c r="A369" i="6"/>
  <c r="O368" i="6"/>
  <c r="N368" i="6"/>
  <c r="M368" i="6"/>
  <c r="J368" i="6"/>
  <c r="I368" i="6"/>
  <c r="H368" i="6"/>
  <c r="G368" i="6"/>
  <c r="F368" i="6"/>
  <c r="C368" i="6"/>
  <c r="E368" i="6" s="1"/>
  <c r="B368" i="6"/>
  <c r="A368" i="6"/>
  <c r="O367" i="6"/>
  <c r="N367" i="6"/>
  <c r="M367" i="6"/>
  <c r="J367" i="6"/>
  <c r="I367" i="6"/>
  <c r="H367" i="6"/>
  <c r="G367" i="6"/>
  <c r="F367" i="6"/>
  <c r="C367" i="6"/>
  <c r="B367" i="6"/>
  <c r="A367" i="6"/>
  <c r="O366" i="6"/>
  <c r="N366" i="6"/>
  <c r="M366" i="6"/>
  <c r="J366" i="6"/>
  <c r="I366" i="6"/>
  <c r="H366" i="6"/>
  <c r="G366" i="6"/>
  <c r="F366" i="6"/>
  <c r="C366" i="6"/>
  <c r="D366" i="6" s="1"/>
  <c r="B366" i="6"/>
  <c r="A366" i="6"/>
  <c r="O365" i="6"/>
  <c r="N365" i="6"/>
  <c r="M365" i="6"/>
  <c r="J365" i="6"/>
  <c r="I365" i="6"/>
  <c r="H365" i="6"/>
  <c r="G365" i="6"/>
  <c r="F365" i="6"/>
  <c r="C365" i="6"/>
  <c r="D365" i="6" s="1"/>
  <c r="B365" i="6"/>
  <c r="A365" i="6"/>
  <c r="O364" i="6"/>
  <c r="N364" i="6"/>
  <c r="M364" i="6"/>
  <c r="J364" i="6"/>
  <c r="I364" i="6"/>
  <c r="H364" i="6"/>
  <c r="G364" i="6"/>
  <c r="F364" i="6"/>
  <c r="C364" i="6"/>
  <c r="D364" i="6" s="1"/>
  <c r="B364" i="6"/>
  <c r="A364" i="6"/>
  <c r="O363" i="6"/>
  <c r="N363" i="6"/>
  <c r="M363" i="6"/>
  <c r="J363" i="6"/>
  <c r="I363" i="6"/>
  <c r="H363" i="6"/>
  <c r="G363" i="6"/>
  <c r="F363" i="6"/>
  <c r="C363" i="6"/>
  <c r="E363" i="6" s="1"/>
  <c r="B363" i="6"/>
  <c r="A363" i="6"/>
  <c r="O362" i="6"/>
  <c r="N362" i="6"/>
  <c r="M362" i="6"/>
  <c r="J362" i="6"/>
  <c r="I362" i="6"/>
  <c r="H362" i="6"/>
  <c r="G362" i="6"/>
  <c r="F362" i="6"/>
  <c r="C362" i="6"/>
  <c r="B362" i="6"/>
  <c r="A362" i="6"/>
  <c r="O361" i="6"/>
  <c r="N361" i="6"/>
  <c r="M361" i="6"/>
  <c r="J361" i="6"/>
  <c r="I361" i="6"/>
  <c r="H361" i="6"/>
  <c r="G361" i="6"/>
  <c r="F361" i="6"/>
  <c r="C361" i="6"/>
  <c r="D361" i="6" s="1"/>
  <c r="B361" i="6"/>
  <c r="A361" i="6"/>
  <c r="O360" i="6"/>
  <c r="N360" i="6"/>
  <c r="M360" i="6"/>
  <c r="J360" i="6"/>
  <c r="I360" i="6"/>
  <c r="H360" i="6"/>
  <c r="G360" i="6"/>
  <c r="F360" i="6"/>
  <c r="C360" i="6"/>
  <c r="B360" i="6"/>
  <c r="A360" i="6"/>
  <c r="O359" i="6"/>
  <c r="N359" i="6"/>
  <c r="M359" i="6"/>
  <c r="J359" i="6"/>
  <c r="I359" i="6"/>
  <c r="H359" i="6"/>
  <c r="G359" i="6"/>
  <c r="F359" i="6"/>
  <c r="C359" i="6"/>
  <c r="B359" i="6"/>
  <c r="A359" i="6"/>
  <c r="O358" i="6"/>
  <c r="N358" i="6"/>
  <c r="M358" i="6"/>
  <c r="J358" i="6"/>
  <c r="I358" i="6"/>
  <c r="H358" i="6"/>
  <c r="G358" i="6"/>
  <c r="F358" i="6"/>
  <c r="C358" i="6"/>
  <c r="B358" i="6"/>
  <c r="A358" i="6"/>
  <c r="O357" i="6"/>
  <c r="N357" i="6"/>
  <c r="M357" i="6"/>
  <c r="J357" i="6"/>
  <c r="I357" i="6"/>
  <c r="H357" i="6"/>
  <c r="G357" i="6"/>
  <c r="F357" i="6"/>
  <c r="C357" i="6"/>
  <c r="D357" i="6" s="1"/>
  <c r="B357" i="6"/>
  <c r="A357" i="6"/>
  <c r="O356" i="6"/>
  <c r="N356" i="6"/>
  <c r="M356" i="6"/>
  <c r="J356" i="6"/>
  <c r="I356" i="6"/>
  <c r="H356" i="6"/>
  <c r="G356" i="6"/>
  <c r="F356" i="6"/>
  <c r="C356" i="6"/>
  <c r="E356" i="6" s="1"/>
  <c r="B356" i="6"/>
  <c r="A356" i="6"/>
  <c r="O355" i="6"/>
  <c r="N355" i="6"/>
  <c r="M355" i="6"/>
  <c r="J355" i="6"/>
  <c r="I355" i="6"/>
  <c r="H355" i="6"/>
  <c r="G355" i="6"/>
  <c r="F355" i="6"/>
  <c r="C355" i="6"/>
  <c r="D355" i="6" s="1"/>
  <c r="B355" i="6"/>
  <c r="A355" i="6"/>
  <c r="O354" i="6"/>
  <c r="N354" i="6"/>
  <c r="M354" i="6"/>
  <c r="J354" i="6"/>
  <c r="I354" i="6"/>
  <c r="H354" i="6"/>
  <c r="G354" i="6"/>
  <c r="F354" i="6"/>
  <c r="C354" i="6"/>
  <c r="B354" i="6"/>
  <c r="A354" i="6"/>
  <c r="O353" i="6"/>
  <c r="N353" i="6"/>
  <c r="M353" i="6"/>
  <c r="J353" i="6"/>
  <c r="I353" i="6"/>
  <c r="H353" i="6"/>
  <c r="G353" i="6"/>
  <c r="F353" i="6"/>
  <c r="C353" i="6"/>
  <c r="E353" i="6" s="1"/>
  <c r="B353" i="6"/>
  <c r="A353" i="6"/>
  <c r="O352" i="6"/>
  <c r="N352" i="6"/>
  <c r="M352" i="6"/>
  <c r="J352" i="6"/>
  <c r="I352" i="6"/>
  <c r="H352" i="6"/>
  <c r="G352" i="6"/>
  <c r="F352" i="6"/>
  <c r="C352" i="6"/>
  <c r="E352" i="6" s="1"/>
  <c r="B352" i="6"/>
  <c r="A352" i="6"/>
  <c r="O351" i="6"/>
  <c r="N351" i="6"/>
  <c r="M351" i="6"/>
  <c r="J351" i="6"/>
  <c r="I351" i="6"/>
  <c r="H351" i="6"/>
  <c r="G351" i="6"/>
  <c r="F351" i="6"/>
  <c r="C351" i="6"/>
  <c r="B351" i="6"/>
  <c r="A351" i="6"/>
  <c r="O350" i="6"/>
  <c r="N350" i="6"/>
  <c r="M350" i="6"/>
  <c r="J350" i="6"/>
  <c r="I350" i="6"/>
  <c r="H350" i="6"/>
  <c r="G350" i="6"/>
  <c r="F350" i="6"/>
  <c r="C350" i="6"/>
  <c r="D350" i="6" s="1"/>
  <c r="B350" i="6"/>
  <c r="A350" i="6"/>
  <c r="O349" i="6"/>
  <c r="N349" i="6"/>
  <c r="M349" i="6"/>
  <c r="J349" i="6"/>
  <c r="I349" i="6"/>
  <c r="H349" i="6"/>
  <c r="G349" i="6"/>
  <c r="F349" i="6"/>
  <c r="C349" i="6"/>
  <c r="B349" i="6"/>
  <c r="A349" i="6"/>
  <c r="O348" i="6"/>
  <c r="N348" i="6"/>
  <c r="M348" i="6"/>
  <c r="J348" i="6"/>
  <c r="I348" i="6"/>
  <c r="H348" i="6"/>
  <c r="G348" i="6"/>
  <c r="F348" i="6"/>
  <c r="C348" i="6"/>
  <c r="D348" i="6" s="1"/>
  <c r="B348" i="6"/>
  <c r="A348" i="6"/>
  <c r="O347" i="6"/>
  <c r="N347" i="6"/>
  <c r="M347" i="6"/>
  <c r="J347" i="6"/>
  <c r="I347" i="6"/>
  <c r="H347" i="6"/>
  <c r="G347" i="6"/>
  <c r="F347" i="6"/>
  <c r="C347" i="6"/>
  <c r="E347" i="6" s="1"/>
  <c r="B347" i="6"/>
  <c r="A347" i="6"/>
  <c r="O346" i="6"/>
  <c r="N346" i="6"/>
  <c r="M346" i="6"/>
  <c r="J346" i="6"/>
  <c r="I346" i="6"/>
  <c r="H346" i="6"/>
  <c r="G346" i="6"/>
  <c r="F346" i="6"/>
  <c r="C346" i="6"/>
  <c r="D346" i="6" s="1"/>
  <c r="B346" i="6"/>
  <c r="A346" i="6"/>
  <c r="O345" i="6"/>
  <c r="N345" i="6"/>
  <c r="M345" i="6"/>
  <c r="J345" i="6"/>
  <c r="I345" i="6"/>
  <c r="H345" i="6"/>
  <c r="G345" i="6"/>
  <c r="F345" i="6"/>
  <c r="C345" i="6"/>
  <c r="D345" i="6" s="1"/>
  <c r="B345" i="6"/>
  <c r="A345" i="6"/>
  <c r="O344" i="6"/>
  <c r="N344" i="6"/>
  <c r="M344" i="6"/>
  <c r="J344" i="6"/>
  <c r="I344" i="6"/>
  <c r="H344" i="6"/>
  <c r="G344" i="6"/>
  <c r="F344" i="6"/>
  <c r="C344" i="6"/>
  <c r="B344" i="6"/>
  <c r="A344" i="6"/>
  <c r="O343" i="6"/>
  <c r="N343" i="6"/>
  <c r="M343" i="6"/>
  <c r="J343" i="6"/>
  <c r="I343" i="6"/>
  <c r="H343" i="6"/>
  <c r="G343" i="6"/>
  <c r="F343" i="6"/>
  <c r="C343" i="6"/>
  <c r="B343" i="6"/>
  <c r="A343" i="6"/>
  <c r="O342" i="6"/>
  <c r="N342" i="6"/>
  <c r="M342" i="6"/>
  <c r="J342" i="6"/>
  <c r="I342" i="6"/>
  <c r="H342" i="6"/>
  <c r="G342" i="6"/>
  <c r="F342" i="6"/>
  <c r="C342" i="6"/>
  <c r="B342" i="6"/>
  <c r="A342" i="6"/>
  <c r="O341" i="6"/>
  <c r="N341" i="6"/>
  <c r="M341" i="6"/>
  <c r="J341" i="6"/>
  <c r="I341" i="6"/>
  <c r="H341" i="6"/>
  <c r="G341" i="6"/>
  <c r="F341" i="6"/>
  <c r="C341" i="6"/>
  <c r="D341" i="6" s="1"/>
  <c r="B341" i="6"/>
  <c r="A341" i="6"/>
  <c r="O340" i="6"/>
  <c r="N340" i="6"/>
  <c r="M340" i="6"/>
  <c r="J340" i="6"/>
  <c r="I340" i="6"/>
  <c r="H340" i="6"/>
  <c r="G340" i="6"/>
  <c r="F340" i="6"/>
  <c r="C340" i="6"/>
  <c r="E340" i="6" s="1"/>
  <c r="B340" i="6"/>
  <c r="A340" i="6"/>
  <c r="O339" i="6"/>
  <c r="N339" i="6"/>
  <c r="M339" i="6"/>
  <c r="J339" i="6"/>
  <c r="I339" i="6"/>
  <c r="H339" i="6"/>
  <c r="G339" i="6"/>
  <c r="F339" i="6"/>
  <c r="C339" i="6"/>
  <c r="D339" i="6" s="1"/>
  <c r="B339" i="6"/>
  <c r="A339" i="6"/>
  <c r="O338" i="6"/>
  <c r="N338" i="6"/>
  <c r="M338" i="6"/>
  <c r="J338" i="6"/>
  <c r="I338" i="6"/>
  <c r="H338" i="6"/>
  <c r="G338" i="6"/>
  <c r="F338" i="6"/>
  <c r="C338" i="6"/>
  <c r="B338" i="6"/>
  <c r="A338" i="6"/>
  <c r="O337" i="6"/>
  <c r="N337" i="6"/>
  <c r="M337" i="6"/>
  <c r="J337" i="6"/>
  <c r="I337" i="6"/>
  <c r="H337" i="6"/>
  <c r="G337" i="6"/>
  <c r="F337" i="6"/>
  <c r="C337" i="6"/>
  <c r="E337" i="6" s="1"/>
  <c r="B337" i="6"/>
  <c r="A337" i="6"/>
  <c r="O336" i="6"/>
  <c r="N336" i="6"/>
  <c r="M336" i="6"/>
  <c r="J336" i="6"/>
  <c r="I336" i="6"/>
  <c r="H336" i="6"/>
  <c r="G336" i="6"/>
  <c r="F336" i="6"/>
  <c r="C336" i="6"/>
  <c r="E336" i="6" s="1"/>
  <c r="B336" i="6"/>
  <c r="A336" i="6"/>
  <c r="O335" i="6"/>
  <c r="N335" i="6"/>
  <c r="M335" i="6"/>
  <c r="J335" i="6"/>
  <c r="I335" i="6"/>
  <c r="H335" i="6"/>
  <c r="G335" i="6"/>
  <c r="F335" i="6"/>
  <c r="C335" i="6"/>
  <c r="B335" i="6"/>
  <c r="A335" i="6"/>
  <c r="O334" i="6"/>
  <c r="N334" i="6"/>
  <c r="M334" i="6"/>
  <c r="J334" i="6"/>
  <c r="I334" i="6"/>
  <c r="H334" i="6"/>
  <c r="G334" i="6"/>
  <c r="F334" i="6"/>
  <c r="C334" i="6"/>
  <c r="D334" i="6" s="1"/>
  <c r="B334" i="6"/>
  <c r="A334" i="6"/>
  <c r="O333" i="6"/>
  <c r="N333" i="6"/>
  <c r="M333" i="6"/>
  <c r="J333" i="6"/>
  <c r="I333" i="6"/>
  <c r="H333" i="6"/>
  <c r="G333" i="6"/>
  <c r="F333" i="6"/>
  <c r="C333" i="6"/>
  <c r="B333" i="6"/>
  <c r="A333" i="6"/>
  <c r="O332" i="6"/>
  <c r="N332" i="6"/>
  <c r="M332" i="6"/>
  <c r="J332" i="6"/>
  <c r="I332" i="6"/>
  <c r="H332" i="6"/>
  <c r="G332" i="6"/>
  <c r="F332" i="6"/>
  <c r="C332" i="6"/>
  <c r="D332" i="6" s="1"/>
  <c r="B332" i="6"/>
  <c r="A332" i="6"/>
  <c r="O331" i="6"/>
  <c r="N331" i="6"/>
  <c r="M331" i="6"/>
  <c r="J331" i="6"/>
  <c r="I331" i="6"/>
  <c r="H331" i="6"/>
  <c r="G331" i="6"/>
  <c r="F331" i="6"/>
  <c r="C331" i="6"/>
  <c r="D331" i="6" s="1"/>
  <c r="B331" i="6"/>
  <c r="A331" i="6"/>
  <c r="O330" i="6"/>
  <c r="N330" i="6"/>
  <c r="M330" i="6"/>
  <c r="J330" i="6"/>
  <c r="I330" i="6"/>
  <c r="H330" i="6"/>
  <c r="G330" i="6"/>
  <c r="F330" i="6"/>
  <c r="C330" i="6"/>
  <c r="E330" i="6" s="1"/>
  <c r="B330" i="6"/>
  <c r="A330" i="6"/>
  <c r="O329" i="6"/>
  <c r="N329" i="6"/>
  <c r="M329" i="6"/>
  <c r="J329" i="6"/>
  <c r="I329" i="6"/>
  <c r="H329" i="6"/>
  <c r="G329" i="6"/>
  <c r="F329" i="6"/>
  <c r="C329" i="6"/>
  <c r="D329" i="6" s="1"/>
  <c r="B329" i="6"/>
  <c r="A329" i="6"/>
  <c r="O328" i="6"/>
  <c r="N328" i="6"/>
  <c r="M328" i="6"/>
  <c r="J328" i="6"/>
  <c r="I328" i="6"/>
  <c r="H328" i="6"/>
  <c r="G328" i="6"/>
  <c r="F328" i="6"/>
  <c r="C328" i="6"/>
  <c r="B328" i="6"/>
  <c r="A328" i="6"/>
  <c r="O327" i="6"/>
  <c r="N327" i="6"/>
  <c r="M327" i="6"/>
  <c r="J327" i="6"/>
  <c r="I327" i="6"/>
  <c r="H327" i="6"/>
  <c r="G327" i="6"/>
  <c r="F327" i="6"/>
  <c r="C327" i="6"/>
  <c r="B327" i="6"/>
  <c r="A327" i="6"/>
  <c r="O326" i="6"/>
  <c r="N326" i="6"/>
  <c r="M326" i="6"/>
  <c r="J326" i="6"/>
  <c r="I326" i="6"/>
  <c r="H326" i="6"/>
  <c r="G326" i="6"/>
  <c r="F326" i="6"/>
  <c r="C326" i="6"/>
  <c r="B326" i="6"/>
  <c r="A326" i="6"/>
  <c r="O325" i="6"/>
  <c r="N325" i="6"/>
  <c r="M325" i="6"/>
  <c r="J325" i="6"/>
  <c r="I325" i="6"/>
  <c r="H325" i="6"/>
  <c r="G325" i="6"/>
  <c r="F325" i="6"/>
  <c r="C325" i="6"/>
  <c r="D325" i="6" s="1"/>
  <c r="B325" i="6"/>
  <c r="A325" i="6"/>
  <c r="O324" i="6"/>
  <c r="N324" i="6"/>
  <c r="M324" i="6"/>
  <c r="J324" i="6"/>
  <c r="I324" i="6"/>
  <c r="H324" i="6"/>
  <c r="G324" i="6"/>
  <c r="F324" i="6"/>
  <c r="C324" i="6"/>
  <c r="D324" i="6" s="1"/>
  <c r="B324" i="6"/>
  <c r="A324" i="6"/>
  <c r="O323" i="6"/>
  <c r="N323" i="6"/>
  <c r="M323" i="6"/>
  <c r="J323" i="6"/>
  <c r="I323" i="6"/>
  <c r="H323" i="6"/>
  <c r="G323" i="6"/>
  <c r="F323" i="6"/>
  <c r="C323" i="6"/>
  <c r="D323" i="6" s="1"/>
  <c r="B323" i="6"/>
  <c r="A323" i="6"/>
  <c r="O322" i="6"/>
  <c r="N322" i="6"/>
  <c r="M322" i="6"/>
  <c r="J322" i="6"/>
  <c r="I322" i="6"/>
  <c r="H322" i="6"/>
  <c r="G322" i="6"/>
  <c r="F322" i="6"/>
  <c r="C322" i="6"/>
  <c r="D322" i="6" s="1"/>
  <c r="B322" i="6"/>
  <c r="A322" i="6"/>
  <c r="O321" i="6"/>
  <c r="N321" i="6"/>
  <c r="M321" i="6"/>
  <c r="J321" i="6"/>
  <c r="I321" i="6"/>
  <c r="H321" i="6"/>
  <c r="G321" i="6"/>
  <c r="F321" i="6"/>
  <c r="C321" i="6"/>
  <c r="E321" i="6" s="1"/>
  <c r="B321" i="6"/>
  <c r="A321" i="6"/>
  <c r="O320" i="6"/>
  <c r="N320" i="6"/>
  <c r="M320" i="6"/>
  <c r="J320" i="6"/>
  <c r="I320" i="6"/>
  <c r="H320" i="6"/>
  <c r="G320" i="6"/>
  <c r="F320" i="6"/>
  <c r="C320" i="6"/>
  <c r="B320" i="6"/>
  <c r="A320" i="6"/>
  <c r="O319" i="6"/>
  <c r="N319" i="6"/>
  <c r="M319" i="6"/>
  <c r="J319" i="6"/>
  <c r="I319" i="6"/>
  <c r="H319" i="6"/>
  <c r="G319" i="6"/>
  <c r="F319" i="6"/>
  <c r="C319" i="6"/>
  <c r="B319" i="6"/>
  <c r="A319" i="6"/>
  <c r="O318" i="6"/>
  <c r="N318" i="6"/>
  <c r="M318" i="6"/>
  <c r="J318" i="6"/>
  <c r="I318" i="6"/>
  <c r="H318" i="6"/>
  <c r="G318" i="6"/>
  <c r="F318" i="6"/>
  <c r="C318" i="6"/>
  <c r="B318" i="6"/>
  <c r="A318" i="6"/>
  <c r="O317" i="6"/>
  <c r="N317" i="6"/>
  <c r="M317" i="6"/>
  <c r="J317" i="6"/>
  <c r="I317" i="6"/>
  <c r="H317" i="6"/>
  <c r="G317" i="6"/>
  <c r="F317" i="6"/>
  <c r="C317" i="6"/>
  <c r="B317" i="6"/>
  <c r="A317" i="6"/>
  <c r="O316" i="6"/>
  <c r="N316" i="6"/>
  <c r="M316" i="6"/>
  <c r="J316" i="6"/>
  <c r="I316" i="6"/>
  <c r="H316" i="6"/>
  <c r="G316" i="6"/>
  <c r="F316" i="6"/>
  <c r="C316" i="6"/>
  <c r="D316" i="6" s="1"/>
  <c r="B316" i="6"/>
  <c r="A316" i="6"/>
  <c r="O315" i="6"/>
  <c r="N315" i="6"/>
  <c r="M315" i="6"/>
  <c r="J315" i="6"/>
  <c r="I315" i="6"/>
  <c r="H315" i="6"/>
  <c r="G315" i="6"/>
  <c r="F315" i="6"/>
  <c r="C315" i="6"/>
  <c r="E315" i="6" s="1"/>
  <c r="B315" i="6"/>
  <c r="A315" i="6"/>
  <c r="O314" i="6"/>
  <c r="N314" i="6"/>
  <c r="M314" i="6"/>
  <c r="J314" i="6"/>
  <c r="I314" i="6"/>
  <c r="H314" i="6"/>
  <c r="G314" i="6"/>
  <c r="F314" i="6"/>
  <c r="C314" i="6"/>
  <c r="D314" i="6" s="1"/>
  <c r="B314" i="6"/>
  <c r="A314" i="6"/>
  <c r="O313" i="6"/>
  <c r="N313" i="6"/>
  <c r="M313" i="6"/>
  <c r="J313" i="6"/>
  <c r="I313" i="6"/>
  <c r="H313" i="6"/>
  <c r="G313" i="6"/>
  <c r="F313" i="6"/>
  <c r="C313" i="6"/>
  <c r="E313" i="6" s="1"/>
  <c r="B313" i="6"/>
  <c r="A313" i="6"/>
  <c r="O312" i="6"/>
  <c r="N312" i="6"/>
  <c r="M312" i="6"/>
  <c r="J312" i="6"/>
  <c r="I312" i="6"/>
  <c r="H312" i="6"/>
  <c r="G312" i="6"/>
  <c r="F312" i="6"/>
  <c r="C312" i="6"/>
  <c r="B312" i="6"/>
  <c r="A312" i="6"/>
  <c r="O311" i="6"/>
  <c r="N311" i="6"/>
  <c r="M311" i="6"/>
  <c r="J311" i="6"/>
  <c r="I311" i="6"/>
  <c r="H311" i="6"/>
  <c r="G311" i="6"/>
  <c r="F311" i="6"/>
  <c r="C311" i="6"/>
  <c r="B311" i="6"/>
  <c r="A311" i="6"/>
  <c r="O310" i="6"/>
  <c r="N310" i="6"/>
  <c r="M310" i="6"/>
  <c r="J310" i="6"/>
  <c r="I310" i="6"/>
  <c r="H310" i="6"/>
  <c r="G310" i="6"/>
  <c r="F310" i="6"/>
  <c r="C310" i="6"/>
  <c r="B310" i="6"/>
  <c r="A310" i="6"/>
  <c r="O309" i="6"/>
  <c r="N309" i="6"/>
  <c r="M309" i="6"/>
  <c r="J309" i="6"/>
  <c r="I309" i="6"/>
  <c r="H309" i="6"/>
  <c r="G309" i="6"/>
  <c r="F309" i="6"/>
  <c r="C309" i="6"/>
  <c r="B309" i="6"/>
  <c r="A309" i="6"/>
  <c r="O308" i="6"/>
  <c r="N308" i="6"/>
  <c r="M308" i="6"/>
  <c r="J308" i="6"/>
  <c r="I308" i="6"/>
  <c r="H308" i="6"/>
  <c r="G308" i="6"/>
  <c r="F308" i="6"/>
  <c r="C308" i="6"/>
  <c r="E308" i="6" s="1"/>
  <c r="B308" i="6"/>
  <c r="A308" i="6"/>
  <c r="O307" i="6"/>
  <c r="N307" i="6"/>
  <c r="M307" i="6"/>
  <c r="J307" i="6"/>
  <c r="I307" i="6"/>
  <c r="H307" i="6"/>
  <c r="G307" i="6"/>
  <c r="F307" i="6"/>
  <c r="C307" i="6"/>
  <c r="D307" i="6" s="1"/>
  <c r="B307" i="6"/>
  <c r="A307" i="6"/>
  <c r="O306" i="6"/>
  <c r="N306" i="6"/>
  <c r="M306" i="6"/>
  <c r="J306" i="6"/>
  <c r="I306" i="6"/>
  <c r="H306" i="6"/>
  <c r="G306" i="6"/>
  <c r="F306" i="6"/>
  <c r="C306" i="6"/>
  <c r="D306" i="6" s="1"/>
  <c r="B306" i="6"/>
  <c r="A306" i="6"/>
  <c r="O305" i="6"/>
  <c r="N305" i="6"/>
  <c r="M305" i="6"/>
  <c r="J305" i="6"/>
  <c r="I305" i="6"/>
  <c r="H305" i="6"/>
  <c r="G305" i="6"/>
  <c r="F305" i="6"/>
  <c r="C305" i="6"/>
  <c r="E305" i="6" s="1"/>
  <c r="B305" i="6"/>
  <c r="A305" i="6"/>
  <c r="O304" i="6"/>
  <c r="N304" i="6"/>
  <c r="M304" i="6"/>
  <c r="J304" i="6"/>
  <c r="I304" i="6"/>
  <c r="H304" i="6"/>
  <c r="G304" i="6"/>
  <c r="F304" i="6"/>
  <c r="C304" i="6"/>
  <c r="E304" i="6" s="1"/>
  <c r="B304" i="6"/>
  <c r="A304" i="6"/>
  <c r="O303" i="6"/>
  <c r="N303" i="6"/>
  <c r="M303" i="6"/>
  <c r="J303" i="6"/>
  <c r="I303" i="6"/>
  <c r="H303" i="6"/>
  <c r="G303" i="6"/>
  <c r="F303" i="6"/>
  <c r="C303" i="6"/>
  <c r="E303" i="6" s="1"/>
  <c r="B303" i="6"/>
  <c r="A303" i="6"/>
  <c r="O302" i="6"/>
  <c r="N302" i="6"/>
  <c r="M302" i="6"/>
  <c r="J302" i="6"/>
  <c r="I302" i="6"/>
  <c r="H302" i="6"/>
  <c r="G302" i="6"/>
  <c r="F302" i="6"/>
  <c r="C302" i="6"/>
  <c r="D302" i="6" s="1"/>
  <c r="B302" i="6"/>
  <c r="A302" i="6"/>
  <c r="O301" i="6"/>
  <c r="N301" i="6"/>
  <c r="M301" i="6"/>
  <c r="J301" i="6"/>
  <c r="I301" i="6"/>
  <c r="H301" i="6"/>
  <c r="G301" i="6"/>
  <c r="F301" i="6"/>
  <c r="C301" i="6"/>
  <c r="E301" i="6" s="1"/>
  <c r="B301" i="6"/>
  <c r="A301" i="6"/>
  <c r="O300" i="6"/>
  <c r="N300" i="6"/>
  <c r="M300" i="6"/>
  <c r="J300" i="6"/>
  <c r="I300" i="6"/>
  <c r="H300" i="6"/>
  <c r="G300" i="6"/>
  <c r="F300" i="6"/>
  <c r="C300" i="6"/>
  <c r="B300" i="6"/>
  <c r="A300" i="6"/>
  <c r="O299" i="6"/>
  <c r="N299" i="6"/>
  <c r="M299" i="6"/>
  <c r="J299" i="6"/>
  <c r="I299" i="6"/>
  <c r="H299" i="6"/>
  <c r="G299" i="6"/>
  <c r="F299" i="6"/>
  <c r="C299" i="6"/>
  <c r="E299" i="6" s="1"/>
  <c r="B299" i="6"/>
  <c r="A299" i="6"/>
  <c r="O298" i="6"/>
  <c r="N298" i="6"/>
  <c r="M298" i="6"/>
  <c r="J298" i="6"/>
  <c r="I298" i="6"/>
  <c r="H298" i="6"/>
  <c r="G298" i="6"/>
  <c r="F298" i="6"/>
  <c r="C298" i="6"/>
  <c r="E298" i="6" s="1"/>
  <c r="B298" i="6"/>
  <c r="A298" i="6"/>
  <c r="O297" i="6"/>
  <c r="N297" i="6"/>
  <c r="M297" i="6"/>
  <c r="J297" i="6"/>
  <c r="I297" i="6"/>
  <c r="H297" i="6"/>
  <c r="G297" i="6"/>
  <c r="F297" i="6"/>
  <c r="C297" i="6"/>
  <c r="B297" i="6"/>
  <c r="A297" i="6"/>
  <c r="O296" i="6"/>
  <c r="N296" i="6"/>
  <c r="M296" i="6"/>
  <c r="J296" i="6"/>
  <c r="I296" i="6"/>
  <c r="H296" i="6"/>
  <c r="G296" i="6"/>
  <c r="F296" i="6"/>
  <c r="C296" i="6"/>
  <c r="D296" i="6" s="1"/>
  <c r="B296" i="6"/>
  <c r="A296" i="6"/>
  <c r="O295" i="6"/>
  <c r="N295" i="6"/>
  <c r="M295" i="6"/>
  <c r="J295" i="6"/>
  <c r="I295" i="6"/>
  <c r="H295" i="6"/>
  <c r="G295" i="6"/>
  <c r="F295" i="6"/>
  <c r="C295" i="6"/>
  <c r="E295" i="6" s="1"/>
  <c r="B295" i="6"/>
  <c r="A295" i="6"/>
  <c r="O294" i="6"/>
  <c r="N294" i="6"/>
  <c r="M294" i="6"/>
  <c r="J294" i="6"/>
  <c r="I294" i="6"/>
  <c r="H294" i="6"/>
  <c r="G294" i="6"/>
  <c r="F294" i="6"/>
  <c r="C294" i="6"/>
  <c r="E294" i="6" s="1"/>
  <c r="B294" i="6"/>
  <c r="A294" i="6"/>
  <c r="O293" i="6"/>
  <c r="N293" i="6"/>
  <c r="M293" i="6"/>
  <c r="J293" i="6"/>
  <c r="I293" i="6"/>
  <c r="H293" i="6"/>
  <c r="G293" i="6"/>
  <c r="F293" i="6"/>
  <c r="C293" i="6"/>
  <c r="D293" i="6" s="1"/>
  <c r="B293" i="6"/>
  <c r="A293" i="6"/>
  <c r="O292" i="6"/>
  <c r="N292" i="6"/>
  <c r="M292" i="6"/>
  <c r="J292" i="6"/>
  <c r="I292" i="6"/>
  <c r="H292" i="6"/>
  <c r="G292" i="6"/>
  <c r="F292" i="6"/>
  <c r="C292" i="6"/>
  <c r="B292" i="6"/>
  <c r="A292" i="6"/>
  <c r="O291" i="6"/>
  <c r="N291" i="6"/>
  <c r="M291" i="6"/>
  <c r="J291" i="6"/>
  <c r="I291" i="6"/>
  <c r="H291" i="6"/>
  <c r="G291" i="6"/>
  <c r="F291" i="6"/>
  <c r="C291" i="6"/>
  <c r="B291" i="6"/>
  <c r="A291" i="6"/>
  <c r="O290" i="6"/>
  <c r="N290" i="6"/>
  <c r="M290" i="6"/>
  <c r="J290" i="6"/>
  <c r="I290" i="6"/>
  <c r="H290" i="6"/>
  <c r="G290" i="6"/>
  <c r="F290" i="6"/>
  <c r="C290" i="6"/>
  <c r="E290" i="6" s="1"/>
  <c r="B290" i="6"/>
  <c r="A290" i="6"/>
  <c r="O289" i="6"/>
  <c r="N289" i="6"/>
  <c r="M289" i="6"/>
  <c r="J289" i="6"/>
  <c r="I289" i="6"/>
  <c r="H289" i="6"/>
  <c r="G289" i="6"/>
  <c r="F289" i="6"/>
  <c r="C289" i="6"/>
  <c r="D289" i="6" s="1"/>
  <c r="B289" i="6"/>
  <c r="A289" i="6"/>
  <c r="O288" i="6"/>
  <c r="N288" i="6"/>
  <c r="M288" i="6"/>
  <c r="J288" i="6"/>
  <c r="I288" i="6"/>
  <c r="H288" i="6"/>
  <c r="G288" i="6"/>
  <c r="F288" i="6"/>
  <c r="C288" i="6"/>
  <c r="D288" i="6" s="1"/>
  <c r="B288" i="6"/>
  <c r="A288" i="6"/>
  <c r="O287" i="6"/>
  <c r="N287" i="6"/>
  <c r="M287" i="6"/>
  <c r="J287" i="6"/>
  <c r="I287" i="6"/>
  <c r="H287" i="6"/>
  <c r="G287" i="6"/>
  <c r="F287" i="6"/>
  <c r="C287" i="6"/>
  <c r="D287" i="6" s="1"/>
  <c r="B287" i="6"/>
  <c r="A287" i="6"/>
  <c r="O286" i="6"/>
  <c r="N286" i="6"/>
  <c r="M286" i="6"/>
  <c r="J286" i="6"/>
  <c r="I286" i="6"/>
  <c r="H286" i="6"/>
  <c r="G286" i="6"/>
  <c r="F286" i="6"/>
  <c r="C286" i="6"/>
  <c r="B286" i="6"/>
  <c r="A286" i="6"/>
  <c r="O285" i="6"/>
  <c r="N285" i="6"/>
  <c r="M285" i="6"/>
  <c r="J285" i="6"/>
  <c r="I285" i="6"/>
  <c r="H285" i="6"/>
  <c r="G285" i="6"/>
  <c r="F285" i="6"/>
  <c r="C285" i="6"/>
  <c r="B285" i="6"/>
  <c r="A285" i="6"/>
  <c r="O284" i="6"/>
  <c r="N284" i="6"/>
  <c r="M284" i="6"/>
  <c r="J284" i="6"/>
  <c r="I284" i="6"/>
  <c r="H284" i="6"/>
  <c r="G284" i="6"/>
  <c r="F284" i="6"/>
  <c r="C284" i="6"/>
  <c r="E284" i="6" s="1"/>
  <c r="B284" i="6"/>
  <c r="A284" i="6"/>
  <c r="O283" i="6"/>
  <c r="N283" i="6"/>
  <c r="M283" i="6"/>
  <c r="J283" i="6"/>
  <c r="I283" i="6"/>
  <c r="H283" i="6"/>
  <c r="G283" i="6"/>
  <c r="F283" i="6"/>
  <c r="C283" i="6"/>
  <c r="E283" i="6" s="1"/>
  <c r="B283" i="6"/>
  <c r="A283" i="6"/>
  <c r="O282" i="6"/>
  <c r="N282" i="6"/>
  <c r="M282" i="6"/>
  <c r="J282" i="6"/>
  <c r="I282" i="6"/>
  <c r="H282" i="6"/>
  <c r="G282" i="6"/>
  <c r="F282" i="6"/>
  <c r="C282" i="6"/>
  <c r="D282" i="6" s="1"/>
  <c r="B282" i="6"/>
  <c r="A282" i="6"/>
  <c r="O281" i="6"/>
  <c r="N281" i="6"/>
  <c r="M281" i="6"/>
  <c r="J281" i="6"/>
  <c r="I281" i="6"/>
  <c r="H281" i="6"/>
  <c r="G281" i="6"/>
  <c r="F281" i="6"/>
  <c r="C281" i="6"/>
  <c r="E281" i="6" s="1"/>
  <c r="B281" i="6"/>
  <c r="A281" i="6"/>
  <c r="O280" i="6"/>
  <c r="N280" i="6"/>
  <c r="M280" i="6"/>
  <c r="J280" i="6"/>
  <c r="I280" i="6"/>
  <c r="H280" i="6"/>
  <c r="G280" i="6"/>
  <c r="F280" i="6"/>
  <c r="C280" i="6"/>
  <c r="B280" i="6"/>
  <c r="A280" i="6"/>
  <c r="O279" i="6"/>
  <c r="N279" i="6"/>
  <c r="M279" i="6"/>
  <c r="J279" i="6"/>
  <c r="I279" i="6"/>
  <c r="H279" i="6"/>
  <c r="G279" i="6"/>
  <c r="F279" i="6"/>
  <c r="C279" i="6"/>
  <c r="E279" i="6" s="1"/>
  <c r="B279" i="6"/>
  <c r="A279" i="6"/>
  <c r="O278" i="6"/>
  <c r="N278" i="6"/>
  <c r="M278" i="6"/>
  <c r="J278" i="6"/>
  <c r="I278" i="6"/>
  <c r="H278" i="6"/>
  <c r="G278" i="6"/>
  <c r="F278" i="6"/>
  <c r="C278" i="6"/>
  <c r="B278" i="6"/>
  <c r="A278" i="6"/>
  <c r="O277" i="6"/>
  <c r="N277" i="6"/>
  <c r="M277" i="6"/>
  <c r="J277" i="6"/>
  <c r="I277" i="6"/>
  <c r="H277" i="6"/>
  <c r="G277" i="6"/>
  <c r="F277" i="6"/>
  <c r="C277" i="6"/>
  <c r="E277" i="6" s="1"/>
  <c r="B277" i="6"/>
  <c r="A277" i="6"/>
  <c r="O276" i="6"/>
  <c r="N276" i="6"/>
  <c r="M276" i="6"/>
  <c r="J276" i="6"/>
  <c r="I276" i="6"/>
  <c r="H276" i="6"/>
  <c r="G276" i="6"/>
  <c r="F276" i="6"/>
  <c r="C276" i="6"/>
  <c r="D276" i="6" s="1"/>
  <c r="B276" i="6"/>
  <c r="A276" i="6"/>
  <c r="O275" i="6"/>
  <c r="N275" i="6"/>
  <c r="M275" i="6"/>
  <c r="J275" i="6"/>
  <c r="I275" i="6"/>
  <c r="H275" i="6"/>
  <c r="G275" i="6"/>
  <c r="F275" i="6"/>
  <c r="C275" i="6"/>
  <c r="E275" i="6" s="1"/>
  <c r="B275" i="6"/>
  <c r="A275" i="6"/>
  <c r="O274" i="6"/>
  <c r="N274" i="6"/>
  <c r="M274" i="6"/>
  <c r="J274" i="6"/>
  <c r="I274" i="6"/>
  <c r="H274" i="6"/>
  <c r="G274" i="6"/>
  <c r="F274" i="6"/>
  <c r="C274" i="6"/>
  <c r="D274" i="6" s="1"/>
  <c r="B274" i="6"/>
  <c r="A274" i="6"/>
  <c r="O273" i="6"/>
  <c r="N273" i="6"/>
  <c r="M273" i="6"/>
  <c r="J273" i="6"/>
  <c r="I273" i="6"/>
  <c r="H273" i="6"/>
  <c r="G273" i="6"/>
  <c r="F273" i="6"/>
  <c r="C273" i="6"/>
  <c r="B273" i="6"/>
  <c r="A273" i="6"/>
  <c r="O272" i="6"/>
  <c r="N272" i="6"/>
  <c r="M272" i="6"/>
  <c r="J272" i="6"/>
  <c r="I272" i="6"/>
  <c r="H272" i="6"/>
  <c r="G272" i="6"/>
  <c r="F272" i="6"/>
  <c r="C272" i="6"/>
  <c r="B272" i="6"/>
  <c r="A272" i="6"/>
  <c r="O271" i="6"/>
  <c r="N271" i="6"/>
  <c r="M271" i="6"/>
  <c r="J271" i="6"/>
  <c r="I271" i="6"/>
  <c r="H271" i="6"/>
  <c r="G271" i="6"/>
  <c r="F271" i="6"/>
  <c r="C271" i="6"/>
  <c r="D271" i="6" s="1"/>
  <c r="B271" i="6"/>
  <c r="A271" i="6"/>
  <c r="O270" i="6"/>
  <c r="N270" i="6"/>
  <c r="M270" i="6"/>
  <c r="J270" i="6"/>
  <c r="I270" i="6"/>
  <c r="H270" i="6"/>
  <c r="G270" i="6"/>
  <c r="F270" i="6"/>
  <c r="C270" i="6"/>
  <c r="E270" i="6" s="1"/>
  <c r="B270" i="6"/>
  <c r="A270" i="6"/>
  <c r="O269" i="6"/>
  <c r="N269" i="6"/>
  <c r="M269" i="6"/>
  <c r="J269" i="6"/>
  <c r="I269" i="6"/>
  <c r="H269" i="6"/>
  <c r="G269" i="6"/>
  <c r="F269" i="6"/>
  <c r="C269" i="6"/>
  <c r="E269" i="6" s="1"/>
  <c r="B269" i="6"/>
  <c r="A269" i="6"/>
  <c r="O268" i="6"/>
  <c r="N268" i="6"/>
  <c r="M268" i="6"/>
  <c r="J268" i="6"/>
  <c r="I268" i="6"/>
  <c r="H268" i="6"/>
  <c r="G268" i="6"/>
  <c r="F268" i="6"/>
  <c r="C268" i="6"/>
  <c r="D268" i="6" s="1"/>
  <c r="B268" i="6"/>
  <c r="A268" i="6"/>
  <c r="O267" i="6"/>
  <c r="N267" i="6"/>
  <c r="M267" i="6"/>
  <c r="J267" i="6"/>
  <c r="I267" i="6"/>
  <c r="H267" i="6"/>
  <c r="G267" i="6"/>
  <c r="F267" i="6"/>
  <c r="C267" i="6"/>
  <c r="D267" i="6" s="1"/>
  <c r="B267" i="6"/>
  <c r="A267" i="6"/>
  <c r="O266" i="6"/>
  <c r="N266" i="6"/>
  <c r="M266" i="6"/>
  <c r="J266" i="6"/>
  <c r="I266" i="6"/>
  <c r="H266" i="6"/>
  <c r="G266" i="6"/>
  <c r="F266" i="6"/>
  <c r="C266" i="6"/>
  <c r="B266" i="6"/>
  <c r="A266" i="6"/>
  <c r="O265" i="6"/>
  <c r="N265" i="6"/>
  <c r="M265" i="6"/>
  <c r="J265" i="6"/>
  <c r="I265" i="6"/>
  <c r="H265" i="6"/>
  <c r="G265" i="6"/>
  <c r="F265" i="6"/>
  <c r="C265" i="6"/>
  <c r="B265" i="6"/>
  <c r="A265" i="6"/>
  <c r="O264" i="6"/>
  <c r="N264" i="6"/>
  <c r="M264" i="6"/>
  <c r="J264" i="6"/>
  <c r="I264" i="6"/>
  <c r="H264" i="6"/>
  <c r="G264" i="6"/>
  <c r="F264" i="6"/>
  <c r="C264" i="6"/>
  <c r="D264" i="6" s="1"/>
  <c r="B264" i="6"/>
  <c r="A264" i="6"/>
  <c r="O263" i="6"/>
  <c r="N263" i="6"/>
  <c r="M263" i="6"/>
  <c r="J263" i="6"/>
  <c r="I263" i="6"/>
  <c r="H263" i="6"/>
  <c r="G263" i="6"/>
  <c r="F263" i="6"/>
  <c r="C263" i="6"/>
  <c r="D263" i="6" s="1"/>
  <c r="B263" i="6"/>
  <c r="A263" i="6"/>
  <c r="O262" i="6"/>
  <c r="N262" i="6"/>
  <c r="M262" i="6"/>
  <c r="J262" i="6"/>
  <c r="I262" i="6"/>
  <c r="H262" i="6"/>
  <c r="G262" i="6"/>
  <c r="F262" i="6"/>
  <c r="C262" i="6"/>
  <c r="B262" i="6"/>
  <c r="A262" i="6"/>
  <c r="O261" i="6"/>
  <c r="N261" i="6"/>
  <c r="M261" i="6"/>
  <c r="J261" i="6"/>
  <c r="I261" i="6"/>
  <c r="H261" i="6"/>
  <c r="G261" i="6"/>
  <c r="F261" i="6"/>
  <c r="C261" i="6"/>
  <c r="D261" i="6" s="1"/>
  <c r="B261" i="6"/>
  <c r="A261" i="6"/>
  <c r="O260" i="6"/>
  <c r="N260" i="6"/>
  <c r="M260" i="6"/>
  <c r="J260" i="6"/>
  <c r="I260" i="6"/>
  <c r="H260" i="6"/>
  <c r="G260" i="6"/>
  <c r="F260" i="6"/>
  <c r="C260" i="6"/>
  <c r="B260" i="6"/>
  <c r="A260" i="6"/>
  <c r="O259" i="6"/>
  <c r="N259" i="6"/>
  <c r="M259" i="6"/>
  <c r="J259" i="6"/>
  <c r="I259" i="6"/>
  <c r="H259" i="6"/>
  <c r="G259" i="6"/>
  <c r="F259" i="6"/>
  <c r="C259" i="6"/>
  <c r="B259" i="6"/>
  <c r="A259" i="6"/>
  <c r="O258" i="6"/>
  <c r="N258" i="6"/>
  <c r="M258" i="6"/>
  <c r="J258" i="6"/>
  <c r="I258" i="6"/>
  <c r="H258" i="6"/>
  <c r="G258" i="6"/>
  <c r="F258" i="6"/>
  <c r="C258" i="6"/>
  <c r="B258" i="6"/>
  <c r="A258" i="6"/>
  <c r="O257" i="6"/>
  <c r="N257" i="6"/>
  <c r="M257" i="6"/>
  <c r="J257" i="6"/>
  <c r="I257" i="6"/>
  <c r="H257" i="6"/>
  <c r="G257" i="6"/>
  <c r="F257" i="6"/>
  <c r="C257" i="6"/>
  <c r="E257" i="6" s="1"/>
  <c r="B257" i="6"/>
  <c r="A257" i="6"/>
  <c r="O256" i="6"/>
  <c r="N256" i="6"/>
  <c r="M256" i="6"/>
  <c r="J256" i="6"/>
  <c r="I256" i="6"/>
  <c r="H256" i="6"/>
  <c r="G256" i="6"/>
  <c r="F256" i="6"/>
  <c r="C256" i="6"/>
  <c r="E256" i="6" s="1"/>
  <c r="B256" i="6"/>
  <c r="A256" i="6"/>
  <c r="O255" i="6"/>
  <c r="N255" i="6"/>
  <c r="M255" i="6"/>
  <c r="J255" i="6"/>
  <c r="I255" i="6"/>
  <c r="H255" i="6"/>
  <c r="G255" i="6"/>
  <c r="F255" i="6"/>
  <c r="C255" i="6"/>
  <c r="E255" i="6" s="1"/>
  <c r="B255" i="6"/>
  <c r="A255" i="6"/>
  <c r="O254" i="6"/>
  <c r="N254" i="6"/>
  <c r="M254" i="6"/>
  <c r="J254" i="6"/>
  <c r="I254" i="6"/>
  <c r="H254" i="6"/>
  <c r="G254" i="6"/>
  <c r="F254" i="6"/>
  <c r="C254" i="6"/>
  <c r="D254" i="6" s="1"/>
  <c r="B254" i="6"/>
  <c r="A254" i="6"/>
  <c r="O253" i="6"/>
  <c r="N253" i="6"/>
  <c r="M253" i="6"/>
  <c r="J253" i="6"/>
  <c r="I253" i="6"/>
  <c r="H253" i="6"/>
  <c r="G253" i="6"/>
  <c r="F253" i="6"/>
  <c r="C253" i="6"/>
  <c r="B253" i="6"/>
  <c r="A253" i="6"/>
  <c r="O252" i="6"/>
  <c r="N252" i="6"/>
  <c r="M252" i="6"/>
  <c r="J252" i="6"/>
  <c r="I252" i="6"/>
  <c r="H252" i="6"/>
  <c r="G252" i="6"/>
  <c r="F252" i="6"/>
  <c r="C252" i="6"/>
  <c r="D252" i="6" s="1"/>
  <c r="B252" i="6"/>
  <c r="A252" i="6"/>
  <c r="O251" i="6"/>
  <c r="N251" i="6"/>
  <c r="M251" i="6"/>
  <c r="J251" i="6"/>
  <c r="I251" i="6"/>
  <c r="H251" i="6"/>
  <c r="G251" i="6"/>
  <c r="F251" i="6"/>
  <c r="C251" i="6"/>
  <c r="E251" i="6" s="1"/>
  <c r="B251" i="6"/>
  <c r="A251" i="6"/>
  <c r="O250" i="6"/>
  <c r="N250" i="6"/>
  <c r="M250" i="6"/>
  <c r="J250" i="6"/>
  <c r="I250" i="6"/>
  <c r="H250" i="6"/>
  <c r="G250" i="6"/>
  <c r="F250" i="6"/>
  <c r="C250" i="6"/>
  <c r="E250" i="6" s="1"/>
  <c r="B250" i="6"/>
  <c r="A250" i="6"/>
  <c r="O249" i="6"/>
  <c r="N249" i="6"/>
  <c r="M249" i="6"/>
  <c r="J249" i="6"/>
  <c r="I249" i="6"/>
  <c r="H249" i="6"/>
  <c r="G249" i="6"/>
  <c r="F249" i="6"/>
  <c r="C249" i="6"/>
  <c r="D249" i="6" s="1"/>
  <c r="B249" i="6"/>
  <c r="A249" i="6"/>
  <c r="O248" i="6"/>
  <c r="N248" i="6"/>
  <c r="M248" i="6"/>
  <c r="J248" i="6"/>
  <c r="I248" i="6"/>
  <c r="H248" i="6"/>
  <c r="G248" i="6"/>
  <c r="F248" i="6"/>
  <c r="C248" i="6"/>
  <c r="D248" i="6" s="1"/>
  <c r="B248" i="6"/>
  <c r="A248" i="6"/>
  <c r="O247" i="6"/>
  <c r="N247" i="6"/>
  <c r="M247" i="6"/>
  <c r="J247" i="6"/>
  <c r="I247" i="6"/>
  <c r="H247" i="6"/>
  <c r="G247" i="6"/>
  <c r="F247" i="6"/>
  <c r="C247" i="6"/>
  <c r="E247" i="6" s="1"/>
  <c r="B247" i="6"/>
  <c r="A247" i="6"/>
  <c r="O246" i="6"/>
  <c r="N246" i="6"/>
  <c r="M246" i="6"/>
  <c r="J246" i="6"/>
  <c r="I246" i="6"/>
  <c r="H246" i="6"/>
  <c r="G246" i="6"/>
  <c r="F246" i="6"/>
  <c r="C246" i="6"/>
  <c r="B246" i="6"/>
  <c r="A246" i="6"/>
  <c r="O245" i="6"/>
  <c r="N245" i="6"/>
  <c r="M245" i="6"/>
  <c r="J245" i="6"/>
  <c r="I245" i="6"/>
  <c r="H245" i="6"/>
  <c r="G245" i="6"/>
  <c r="F245" i="6"/>
  <c r="C245" i="6"/>
  <c r="D245" i="6" s="1"/>
  <c r="B245" i="6"/>
  <c r="A245" i="6"/>
  <c r="O244" i="6"/>
  <c r="N244" i="6"/>
  <c r="M244" i="6"/>
  <c r="J244" i="6"/>
  <c r="I244" i="6"/>
  <c r="H244" i="6"/>
  <c r="G244" i="6"/>
  <c r="F244" i="6"/>
  <c r="C244" i="6"/>
  <c r="B244" i="6"/>
  <c r="A244" i="6"/>
  <c r="O243" i="6"/>
  <c r="N243" i="6"/>
  <c r="M243" i="6"/>
  <c r="J243" i="6"/>
  <c r="I243" i="6"/>
  <c r="H243" i="6"/>
  <c r="G243" i="6"/>
  <c r="F243" i="6"/>
  <c r="C243" i="6"/>
  <c r="D243" i="6" s="1"/>
  <c r="B243" i="6"/>
  <c r="A243" i="6"/>
  <c r="O232" i="6"/>
  <c r="N232" i="6"/>
  <c r="M232" i="6"/>
  <c r="J232" i="6"/>
  <c r="I232" i="6"/>
  <c r="H232" i="6"/>
  <c r="G232" i="6"/>
  <c r="F232" i="6"/>
  <c r="C232" i="6"/>
  <c r="E232" i="6" s="1"/>
  <c r="B232" i="6"/>
  <c r="A232" i="6"/>
  <c r="O2" i="6"/>
  <c r="N2" i="6"/>
  <c r="M2" i="6"/>
  <c r="J2" i="6"/>
  <c r="I2" i="6"/>
  <c r="H2" i="6"/>
  <c r="C2" i="6"/>
  <c r="D2" i="6" s="1"/>
  <c r="B2" i="6"/>
  <c r="A2" i="6"/>
  <c r="Q37" i="6" l="1"/>
  <c r="Q3" i="6"/>
  <c r="Q29" i="6"/>
  <c r="Q21" i="6"/>
  <c r="Q13" i="6"/>
  <c r="Q12" i="6"/>
  <c r="Q14" i="6"/>
  <c r="Q20" i="6"/>
  <c r="Q28" i="6"/>
  <c r="Q36" i="6"/>
  <c r="Q44" i="6"/>
  <c r="Q52" i="6"/>
  <c r="Q22" i="6"/>
  <c r="Q30" i="6"/>
  <c r="Q38" i="6"/>
  <c r="Q46" i="6"/>
  <c r="Q54" i="6"/>
  <c r="Q62" i="6"/>
  <c r="Q70" i="6"/>
  <c r="Q78" i="6"/>
  <c r="Q86" i="6"/>
  <c r="Q94" i="6"/>
  <c r="Q102" i="6"/>
  <c r="Q110" i="6"/>
  <c r="Q60" i="6"/>
  <c r="Q68" i="6"/>
  <c r="Q76" i="6"/>
  <c r="Q84" i="6"/>
  <c r="Q92" i="6"/>
  <c r="Q100" i="6"/>
  <c r="Q108" i="6"/>
  <c r="Q116" i="6"/>
  <c r="Q347" i="6"/>
  <c r="Q132" i="6"/>
  <c r="Q140" i="6"/>
  <c r="Q148" i="6"/>
  <c r="Q156" i="6"/>
  <c r="Q164" i="6"/>
  <c r="Q172" i="6"/>
  <c r="Q180" i="6"/>
  <c r="Q248" i="6"/>
  <c r="Q256" i="6"/>
  <c r="Q264" i="6"/>
  <c r="Q272" i="6"/>
  <c r="Q280" i="6"/>
  <c r="Q288" i="6"/>
  <c r="Q296" i="6"/>
  <c r="Q344" i="6"/>
  <c r="Q352" i="6"/>
  <c r="Q360" i="6"/>
  <c r="Q368" i="6"/>
  <c r="Q376" i="6"/>
  <c r="Q384" i="6"/>
  <c r="Q150" i="6"/>
  <c r="Q158" i="6"/>
  <c r="Q232" i="6"/>
  <c r="Q258" i="6"/>
  <c r="Q134" i="6"/>
  <c r="Q142" i="6"/>
  <c r="Q166" i="6"/>
  <c r="Q189" i="6"/>
  <c r="Q266" i="6"/>
  <c r="Q298" i="6"/>
  <c r="Q174" i="6"/>
  <c r="Q182" i="6"/>
  <c r="Q250" i="6"/>
  <c r="Q282" i="6"/>
  <c r="Q290" i="6"/>
  <c r="Q133" i="6"/>
  <c r="Q141" i="6"/>
  <c r="Q149" i="6"/>
  <c r="Q157" i="6"/>
  <c r="Q165" i="6"/>
  <c r="Q173" i="6"/>
  <c r="Q181" i="6"/>
  <c r="Q188" i="6"/>
  <c r="Q249" i="6"/>
  <c r="Q265" i="6"/>
  <c r="Q273" i="6"/>
  <c r="Q281" i="6"/>
  <c r="Q297" i="6"/>
  <c r="Q305" i="6"/>
  <c r="Q313" i="6"/>
  <c r="Q321" i="6"/>
  <c r="Q329" i="6"/>
  <c r="Q345" i="6"/>
  <c r="Q369" i="6"/>
  <c r="Q377" i="6"/>
  <c r="Q385" i="6"/>
  <c r="Q274" i="6"/>
  <c r="Q247" i="6"/>
  <c r="Q129" i="6"/>
  <c r="Q351" i="6"/>
  <c r="Q251" i="6"/>
  <c r="Q135" i="6"/>
  <c r="Q67" i="6"/>
  <c r="E249" i="6"/>
  <c r="D294" i="6"/>
  <c r="Q17" i="6"/>
  <c r="Q184" i="6"/>
  <c r="Q59" i="6"/>
  <c r="Q72" i="6"/>
  <c r="Q136" i="6"/>
  <c r="Q187" i="6"/>
  <c r="Q194" i="6"/>
  <c r="Q252" i="6"/>
  <c r="D257" i="6"/>
  <c r="Q388" i="6"/>
  <c r="E331" i="6"/>
  <c r="Q25" i="6"/>
  <c r="Q144" i="6"/>
  <c r="D352" i="6"/>
  <c r="Q275" i="6"/>
  <c r="E346" i="6"/>
  <c r="E348" i="6"/>
  <c r="Q348" i="6"/>
  <c r="E350" i="6"/>
  <c r="Q177" i="6"/>
  <c r="Q33" i="6"/>
  <c r="Q27" i="6"/>
  <c r="Q35" i="6"/>
  <c r="Q107" i="6"/>
  <c r="Q115" i="6"/>
  <c r="D269" i="6"/>
  <c r="D337" i="6"/>
  <c r="E339" i="6"/>
  <c r="Q40" i="6"/>
  <c r="E329" i="6"/>
  <c r="Q8" i="6"/>
  <c r="Q41" i="6"/>
  <c r="Q56" i="6"/>
  <c r="Q16" i="6"/>
  <c r="Q155" i="6"/>
  <c r="Q301" i="6"/>
  <c r="Q335" i="6"/>
  <c r="Q337" i="6"/>
  <c r="Q353" i="6"/>
  <c r="Q361" i="6"/>
  <c r="E366" i="6"/>
  <c r="D256" i="6"/>
  <c r="D299" i="6"/>
  <c r="E369" i="6"/>
  <c r="D384" i="6"/>
  <c r="E243" i="6"/>
  <c r="D340" i="6"/>
  <c r="E345" i="6"/>
  <c r="D353" i="6"/>
  <c r="Q243" i="6"/>
  <c r="Q48" i="6"/>
  <c r="Q32" i="6"/>
  <c r="Q160" i="6"/>
  <c r="Q168" i="6"/>
  <c r="E289" i="6"/>
  <c r="E324" i="6"/>
  <c r="E361" i="6"/>
  <c r="E370" i="6"/>
  <c r="E385" i="6"/>
  <c r="Q303" i="6"/>
  <c r="Q255" i="6"/>
  <c r="Q179" i="6"/>
  <c r="Q163" i="6"/>
  <c r="Q139" i="6"/>
  <c r="Q131" i="6"/>
  <c r="Q19" i="6"/>
  <c r="Q4" i="6"/>
  <c r="E323" i="6"/>
  <c r="Q81" i="6"/>
  <c r="Q145" i="6"/>
  <c r="E268" i="6"/>
  <c r="Q268" i="6"/>
  <c r="D270" i="6"/>
  <c r="D277" i="6"/>
  <c r="Q277" i="6"/>
  <c r="D284" i="6"/>
  <c r="E293" i="6"/>
  <c r="Q293" i="6"/>
  <c r="D295" i="6"/>
  <c r="E332" i="6"/>
  <c r="Q332" i="6"/>
  <c r="E334" i="6"/>
  <c r="D301" i="6"/>
  <c r="Q153" i="6"/>
  <c r="E254" i="6"/>
  <c r="E263" i="6"/>
  <c r="D281" i="6"/>
  <c r="E288" i="6"/>
  <c r="D305" i="6"/>
  <c r="E316" i="6"/>
  <c r="Q169" i="6"/>
  <c r="D279" i="6"/>
  <c r="D330" i="6"/>
  <c r="E355" i="6"/>
  <c r="Q9" i="6"/>
  <c r="Q57" i="6"/>
  <c r="Q88" i="6"/>
  <c r="Q104" i="6"/>
  <c r="Q89" i="6"/>
  <c r="D275" i="6"/>
  <c r="Q284" i="6"/>
  <c r="E302" i="6"/>
  <c r="D308" i="6"/>
  <c r="D315" i="6"/>
  <c r="D303" i="6"/>
  <c r="E307" i="6"/>
  <c r="D321" i="6"/>
  <c r="Q80" i="6"/>
  <c r="Q96" i="6"/>
  <c r="E248" i="6"/>
  <c r="D336" i="6"/>
  <c r="Q283" i="6"/>
  <c r="Q167" i="6"/>
  <c r="Q49" i="6"/>
  <c r="Q64" i="6"/>
  <c r="Q112" i="6"/>
  <c r="D255" i="6"/>
  <c r="E264" i="6"/>
  <c r="D304" i="6"/>
  <c r="D313" i="6"/>
  <c r="E322" i="6"/>
  <c r="D363" i="6"/>
  <c r="Q6" i="6"/>
  <c r="E272" i="6"/>
  <c r="D272" i="6"/>
  <c r="E274" i="6"/>
  <c r="E306" i="6"/>
  <c r="D309" i="6"/>
  <c r="E309" i="6"/>
  <c r="Q327" i="6"/>
  <c r="Q343" i="6"/>
  <c r="E377" i="6"/>
  <c r="D377" i="6"/>
  <c r="D388" i="6"/>
  <c r="E388" i="6"/>
  <c r="E354" i="6"/>
  <c r="D354" i="6"/>
  <c r="Q75" i="6"/>
  <c r="Q83" i="6"/>
  <c r="Q11" i="6"/>
  <c r="Q51" i="6"/>
  <c r="Q99" i="6"/>
  <c r="Q171" i="6"/>
  <c r="D232" i="6"/>
  <c r="E245" i="6"/>
  <c r="D250" i="6"/>
  <c r="E252" i="6"/>
  <c r="E259" i="6"/>
  <c r="D259" i="6"/>
  <c r="E265" i="6"/>
  <c r="D265" i="6"/>
  <c r="E267" i="6"/>
  <c r="E271" i="6"/>
  <c r="Q271" i="6"/>
  <c r="E282" i="6"/>
  <c r="D291" i="6"/>
  <c r="E291" i="6"/>
  <c r="E296" i="6"/>
  <c r="E314" i="6"/>
  <c r="D372" i="6"/>
  <c r="E372" i="6"/>
  <c r="E338" i="6"/>
  <c r="D338" i="6"/>
  <c r="E382" i="6"/>
  <c r="D382" i="6"/>
  <c r="Q91" i="6"/>
  <c r="Q147" i="6"/>
  <c r="Q43" i="6"/>
  <c r="D262" i="6"/>
  <c r="E262" i="6"/>
  <c r="Q263" i="6"/>
  <c r="Q279" i="6"/>
  <c r="Q287" i="6"/>
  <c r="E362" i="6"/>
  <c r="D362" i="6"/>
  <c r="E371" i="6"/>
  <c r="D371" i="6"/>
  <c r="Q383" i="6"/>
  <c r="E386" i="6"/>
  <c r="D386" i="6"/>
  <c r="Q295" i="6"/>
  <c r="Q359" i="6"/>
  <c r="Q387" i="6"/>
  <c r="Q302" i="6"/>
  <c r="Q294" i="6"/>
  <c r="Q286" i="6"/>
  <c r="Q278" i="6"/>
  <c r="Q270" i="6"/>
  <c r="Q262" i="6"/>
  <c r="Q246" i="6"/>
  <c r="Q193" i="6"/>
  <c r="Q186" i="6"/>
  <c r="Q178" i="6"/>
  <c r="Q170" i="6"/>
  <c r="Q162" i="6"/>
  <c r="Q154" i="6"/>
  <c r="Q146" i="6"/>
  <c r="Q138" i="6"/>
  <c r="Q130" i="6"/>
  <c r="Q106" i="6"/>
  <c r="Q98" i="6"/>
  <c r="Q82" i="6"/>
  <c r="Q74" i="6"/>
  <c r="Q58" i="6"/>
  <c r="Q50" i="6"/>
  <c r="Q42" i="6"/>
  <c r="Q34" i="6"/>
  <c r="Q26" i="6"/>
  <c r="Q339" i="6"/>
  <c r="Q355" i="6"/>
  <c r="D356" i="6"/>
  <c r="Q375" i="6"/>
  <c r="D378" i="6"/>
  <c r="Q379" i="6"/>
  <c r="E380" i="6"/>
  <c r="Q289" i="6"/>
  <c r="Q285" i="6"/>
  <c r="Q257" i="6"/>
  <c r="Q253" i="6"/>
  <c r="Q245" i="6"/>
  <c r="Q192" i="6"/>
  <c r="Q161" i="6"/>
  <c r="Q137" i="6"/>
  <c r="Q113" i="6"/>
  <c r="Q105" i="6"/>
  <c r="Q97" i="6"/>
  <c r="Q65" i="6"/>
  <c r="Q311" i="6"/>
  <c r="Q319" i="6"/>
  <c r="E357" i="6"/>
  <c r="Q363" i="6"/>
  <c r="E364" i="6"/>
  <c r="E365" i="6"/>
  <c r="Q367" i="6"/>
  <c r="D368" i="6"/>
  <c r="Q292" i="6"/>
  <c r="Q260" i="6"/>
  <c r="Q176" i="6"/>
  <c r="E360" i="6"/>
  <c r="D360" i="6"/>
  <c r="D298" i="6"/>
  <c r="E342" i="6"/>
  <c r="D342" i="6"/>
  <c r="Q254" i="6"/>
  <c r="Q114" i="6"/>
  <c r="Q90" i="6"/>
  <c r="Q66" i="6"/>
  <c r="Q18" i="6"/>
  <c r="Q10" i="6"/>
  <c r="E327" i="6"/>
  <c r="D327" i="6"/>
  <c r="E325" i="6"/>
  <c r="D333" i="6"/>
  <c r="E333" i="6"/>
  <c r="D286" i="6"/>
  <c r="E286" i="6"/>
  <c r="E312" i="6"/>
  <c r="D312" i="6"/>
  <c r="E320" i="6"/>
  <c r="D320" i="6"/>
  <c r="E244" i="6"/>
  <c r="D244" i="6"/>
  <c r="D379" i="6"/>
  <c r="E379" i="6"/>
  <c r="E261" i="6"/>
  <c r="Q261" i="6"/>
  <c r="E266" i="6"/>
  <c r="D266" i="6"/>
  <c r="E273" i="6"/>
  <c r="D273" i="6"/>
  <c r="E310" i="6"/>
  <c r="D310" i="6"/>
  <c r="E318" i="6"/>
  <c r="D318" i="6"/>
  <c r="E367" i="6"/>
  <c r="D367" i="6"/>
  <c r="E343" i="6"/>
  <c r="D343" i="6"/>
  <c r="E358" i="6"/>
  <c r="D358" i="6"/>
  <c r="E383" i="6"/>
  <c r="D383" i="6"/>
  <c r="E285" i="6"/>
  <c r="D285" i="6"/>
  <c r="D300" i="6"/>
  <c r="E300" i="6"/>
  <c r="Q316" i="6"/>
  <c r="D347" i="6"/>
  <c r="Q364" i="6"/>
  <c r="E381" i="6"/>
  <c r="D247" i="6"/>
  <c r="E253" i="6"/>
  <c r="D253" i="6"/>
  <c r="E258" i="6"/>
  <c r="D258" i="6"/>
  <c r="E276" i="6"/>
  <c r="Q276" i="6"/>
  <c r="E287" i="6"/>
  <c r="D290" i="6"/>
  <c r="E292" i="6"/>
  <c r="D292" i="6"/>
  <c r="E297" i="6"/>
  <c r="D297" i="6"/>
  <c r="E311" i="6"/>
  <c r="D311" i="6"/>
  <c r="E326" i="6"/>
  <c r="D326" i="6"/>
  <c r="E341" i="6"/>
  <c r="D349" i="6"/>
  <c r="E349" i="6"/>
  <c r="D374" i="6"/>
  <c r="D376" i="6"/>
  <c r="D387" i="6"/>
  <c r="E328" i="6"/>
  <c r="D328" i="6"/>
  <c r="Q152" i="6"/>
  <c r="D251" i="6"/>
  <c r="Q24" i="6"/>
  <c r="Q73" i="6"/>
  <c r="E278" i="6"/>
  <c r="D278" i="6"/>
  <c r="E280" i="6"/>
  <c r="D280" i="6"/>
  <c r="E344" i="6"/>
  <c r="D344" i="6"/>
  <c r="E359" i="6"/>
  <c r="D359" i="6"/>
  <c r="Q372" i="6"/>
  <c r="Q185" i="6"/>
  <c r="D317" i="6"/>
  <c r="E317" i="6"/>
  <c r="Q299" i="6"/>
  <c r="Q291" i="6"/>
  <c r="Q267" i="6"/>
  <c r="Q259" i="6"/>
  <c r="Q190" i="6"/>
  <c r="Q183" i="6"/>
  <c r="Q175" i="6"/>
  <c r="Q159" i="6"/>
  <c r="Q151" i="6"/>
  <c r="Q143" i="6"/>
  <c r="Q111" i="6"/>
  <c r="Q103" i="6"/>
  <c r="Q95" i="6"/>
  <c r="Q87" i="6"/>
  <c r="Q79" i="6"/>
  <c r="Q71" i="6"/>
  <c r="Q63" i="6"/>
  <c r="Q55" i="6"/>
  <c r="Q47" i="6"/>
  <c r="Q39" i="6"/>
  <c r="Q31" i="6"/>
  <c r="Q23" i="6"/>
  <c r="Q15" i="6"/>
  <c r="Q7" i="6"/>
  <c r="Q269" i="6"/>
  <c r="Q300" i="6"/>
  <c r="Q308" i="6"/>
  <c r="E319" i="6"/>
  <c r="D319" i="6"/>
  <c r="Q324" i="6"/>
  <c r="E335" i="6"/>
  <c r="D335" i="6"/>
  <c r="Q340" i="6"/>
  <c r="E351" i="6"/>
  <c r="D351" i="6"/>
  <c r="Q356" i="6"/>
  <c r="Q191" i="6"/>
  <c r="Q244" i="6"/>
  <c r="E260" i="6"/>
  <c r="D260" i="6"/>
  <c r="Q380" i="6"/>
  <c r="E246" i="6"/>
  <c r="D246" i="6"/>
  <c r="D283" i="6"/>
  <c r="Q371" i="6"/>
  <c r="E373" i="6"/>
  <c r="E375" i="6"/>
  <c r="D375" i="6"/>
  <c r="Q310" i="6"/>
  <c r="Q318" i="6"/>
  <c r="Q326" i="6"/>
  <c r="Q334" i="6"/>
  <c r="Q342" i="6"/>
  <c r="Q350" i="6"/>
  <c r="Q358" i="6"/>
  <c r="Q366" i="6"/>
  <c r="Q374" i="6"/>
  <c r="Q382" i="6"/>
  <c r="Q341" i="6"/>
  <c r="Q349" i="6"/>
  <c r="Q357" i="6"/>
  <c r="Q365" i="6"/>
  <c r="Q373" i="6"/>
  <c r="Q381" i="6"/>
  <c r="Q306" i="6"/>
  <c r="Q314" i="6"/>
  <c r="Q322" i="6"/>
  <c r="Q330" i="6"/>
  <c r="Q338" i="6"/>
  <c r="Q346" i="6"/>
  <c r="Q354" i="6"/>
  <c r="Q362" i="6"/>
  <c r="Q370" i="6"/>
  <c r="Q378" i="6"/>
  <c r="Q386" i="6"/>
  <c r="Q304" i="6"/>
  <c r="Q312" i="6"/>
  <c r="Q320" i="6"/>
  <c r="Q328" i="6"/>
  <c r="Q336" i="6"/>
  <c r="Q309" i="6"/>
  <c r="Q317" i="6"/>
  <c r="Q325" i="6"/>
  <c r="Q333" i="6"/>
  <c r="Q307" i="6"/>
  <c r="Q315" i="6"/>
  <c r="Q323" i="6"/>
  <c r="Q331" i="6"/>
  <c r="E2" i="6"/>
  <c r="F93" i="6"/>
  <c r="G93" i="6" l="1"/>
  <c r="F92" i="6"/>
  <c r="F91" i="6"/>
  <c r="G92" i="6" l="1"/>
  <c r="O94" i="7"/>
  <c r="G91" i="6"/>
  <c r="F90" i="6"/>
  <c r="G90" i="6" l="1"/>
  <c r="O92" i="7"/>
  <c r="O93" i="7"/>
  <c r="F89" i="6"/>
  <c r="G89" i="6" l="1"/>
  <c r="O91" i="7"/>
  <c r="F88" i="6"/>
  <c r="G88" i="6" l="1"/>
  <c r="O90" i="7"/>
  <c r="F87" i="6"/>
  <c r="O89" i="7" l="1"/>
  <c r="G87" i="6"/>
  <c r="F86" i="6"/>
  <c r="F85" i="6"/>
  <c r="F84" i="6"/>
  <c r="Q2" i="6"/>
  <c r="G85" i="6" l="1"/>
  <c r="G86" i="6"/>
  <c r="O88" i="7"/>
  <c r="G84" i="6"/>
  <c r="F83" i="6"/>
  <c r="G83" i="6" l="1"/>
  <c r="O85" i="7"/>
  <c r="O87" i="7"/>
  <c r="O86" i="7"/>
  <c r="F82" i="6"/>
  <c r="G82" i="6" l="1"/>
  <c r="O84" i="7"/>
  <c r="F81" i="6"/>
  <c r="O83" i="7" l="1"/>
  <c r="G81" i="6"/>
  <c r="F80" i="6"/>
  <c r="F79" i="6"/>
  <c r="O82" i="7" l="1"/>
  <c r="G80" i="6"/>
  <c r="G79" i="6"/>
  <c r="F78" i="6"/>
  <c r="G78" i="6" l="1"/>
  <c r="O80" i="7"/>
  <c r="O81" i="7"/>
  <c r="F77" i="6"/>
  <c r="G77" i="6" l="1"/>
  <c r="O79" i="7"/>
  <c r="F76" i="6"/>
  <c r="O78" i="7" l="1"/>
  <c r="G76" i="6"/>
  <c r="F75" i="6"/>
  <c r="G75" i="6" l="1"/>
  <c r="O77" i="7"/>
  <c r="F74" i="6"/>
  <c r="G74" i="6" l="1"/>
  <c r="O76" i="7"/>
  <c r="F73" i="6"/>
  <c r="O75" i="7" l="1"/>
  <c r="G73" i="6"/>
  <c r="F72" i="6"/>
  <c r="G72" i="6" l="1"/>
  <c r="O74" i="7"/>
  <c r="F71" i="6"/>
  <c r="F70" i="6"/>
  <c r="G70" i="6" l="1"/>
  <c r="O73" i="7"/>
  <c r="G71" i="6"/>
  <c r="F69" i="6"/>
  <c r="O72" i="7" l="1"/>
  <c r="O71" i="7"/>
  <c r="G69" i="6"/>
  <c r="F68" i="6"/>
  <c r="G68" i="6" l="1"/>
  <c r="O70" i="7"/>
  <c r="F67" i="6"/>
  <c r="F66" i="6"/>
  <c r="F65" i="6"/>
  <c r="F64" i="6"/>
  <c r="F63" i="6"/>
  <c r="F62" i="6"/>
  <c r="F61" i="6"/>
  <c r="G64" i="6" l="1"/>
  <c r="G65" i="6"/>
  <c r="G66" i="6"/>
  <c r="G67" i="6"/>
  <c r="G61" i="6"/>
  <c r="G62" i="6"/>
  <c r="G63" i="6"/>
  <c r="O69" i="7"/>
  <c r="F60" i="6"/>
  <c r="F59" i="6"/>
  <c r="O68" i="7" l="1"/>
  <c r="O64" i="7"/>
  <c r="O67" i="7"/>
  <c r="O63" i="7"/>
  <c r="O66" i="7"/>
  <c r="G59" i="6"/>
  <c r="G60" i="6"/>
  <c r="O62" i="7"/>
  <c r="O65" i="7"/>
  <c r="F58" i="6"/>
  <c r="O61" i="7" l="1"/>
  <c r="G58" i="6"/>
  <c r="O60" i="7"/>
  <c r="F57" i="6"/>
  <c r="G57" i="6" l="1"/>
  <c r="O59" i="7"/>
  <c r="F56" i="6"/>
  <c r="G56" i="6" l="1"/>
  <c r="O58" i="7"/>
  <c r="O57" i="7" l="1"/>
  <c r="F55" i="6"/>
  <c r="G55" i="6" l="1"/>
  <c r="F54" i="6"/>
  <c r="F53" i="6"/>
  <c r="O56" i="7" l="1"/>
  <c r="G53" i="6"/>
  <c r="G54" i="6"/>
  <c r="F52" i="6"/>
  <c r="G52" i="6" l="1"/>
  <c r="O55" i="7"/>
  <c r="O54" i="7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G26" i="6" l="1"/>
  <c r="G42" i="6"/>
  <c r="G19" i="6"/>
  <c r="G27" i="6"/>
  <c r="G35" i="6"/>
  <c r="G51" i="6"/>
  <c r="G20" i="6"/>
  <c r="G28" i="6"/>
  <c r="G44" i="6"/>
  <c r="G21" i="6"/>
  <c r="G29" i="6"/>
  <c r="G37" i="6"/>
  <c r="G45" i="6"/>
  <c r="G38" i="6"/>
  <c r="G46" i="6"/>
  <c r="G23" i="6"/>
  <c r="G39" i="6"/>
  <c r="G47" i="6"/>
  <c r="G24" i="6"/>
  <c r="G32" i="6"/>
  <c r="G40" i="6"/>
  <c r="G48" i="6"/>
  <c r="G18" i="6"/>
  <c r="G34" i="6"/>
  <c r="G50" i="6"/>
  <c r="G43" i="6"/>
  <c r="G17" i="6"/>
  <c r="G25" i="6"/>
  <c r="G33" i="6"/>
  <c r="G49" i="6"/>
  <c r="O53" i="7"/>
  <c r="G41" i="6"/>
  <c r="G36" i="6"/>
  <c r="G31" i="6"/>
  <c r="G30" i="6"/>
  <c r="G22" i="6"/>
  <c r="G16" i="6"/>
  <c r="F15" i="6"/>
  <c r="O42" i="7" l="1"/>
  <c r="O35" i="7"/>
  <c r="O24" i="7"/>
  <c r="O29" i="7"/>
  <c r="O19" i="7"/>
  <c r="O25" i="7"/>
  <c r="O47" i="7"/>
  <c r="O30" i="7"/>
  <c r="O21" i="7"/>
  <c r="O20" i="7"/>
  <c r="G15" i="6"/>
  <c r="O32" i="7"/>
  <c r="O50" i="7"/>
  <c r="O44" i="7"/>
  <c r="O49" i="7"/>
  <c r="O48" i="7"/>
  <c r="O39" i="7"/>
  <c r="O22" i="7"/>
  <c r="O52" i="7"/>
  <c r="O43" i="7"/>
  <c r="O23" i="7"/>
  <c r="O26" i="7"/>
  <c r="O33" i="7"/>
  <c r="O38" i="7"/>
  <c r="O28" i="7"/>
  <c r="O31" i="7"/>
  <c r="O18" i="7"/>
  <c r="O17" i="7"/>
  <c r="O37" i="7"/>
  <c r="O34" i="7"/>
  <c r="O51" i="7"/>
  <c r="O41" i="7"/>
  <c r="O40" i="7"/>
  <c r="O46" i="7"/>
  <c r="O45" i="7"/>
  <c r="O36" i="7"/>
  <c r="O27" i="7"/>
  <c r="F14" i="6"/>
  <c r="F13" i="6"/>
  <c r="O16" i="7" l="1"/>
  <c r="G13" i="6"/>
  <c r="G14" i="6"/>
  <c r="F12" i="6"/>
  <c r="O15" i="7" l="1"/>
  <c r="O14" i="7"/>
  <c r="G12" i="6"/>
  <c r="F11" i="6"/>
  <c r="G11" i="6" l="1"/>
  <c r="O13" i="7"/>
  <c r="F10" i="6"/>
  <c r="G10" i="6" l="1"/>
  <c r="O12" i="7"/>
  <c r="F9" i="6"/>
  <c r="O11" i="7" l="1"/>
  <c r="G9" i="6"/>
  <c r="F8" i="6"/>
  <c r="G8" i="6" l="1"/>
  <c r="O10" i="7"/>
  <c r="F148" i="6"/>
  <c r="O9" i="7" l="1"/>
  <c r="F7" i="6"/>
  <c r="F6" i="6"/>
  <c r="O8" i="7" l="1"/>
  <c r="G7" i="6"/>
  <c r="G6" i="6"/>
  <c r="F5" i="6"/>
  <c r="G5" i="6" l="1"/>
  <c r="O6" i="7"/>
  <c r="O7" i="7"/>
  <c r="F4" i="6"/>
  <c r="G4" i="6" l="1"/>
  <c r="O5" i="7"/>
  <c r="F3" i="6"/>
  <c r="O4" i="7" l="1"/>
  <c r="G3" i="6"/>
  <c r="O3" i="7" l="1"/>
  <c r="F2" i="6"/>
  <c r="F52" i="5"/>
  <c r="G52" i="5" s="1"/>
  <c r="D52" i="5"/>
  <c r="E52" i="5" s="1"/>
  <c r="B52" i="5"/>
  <c r="C52" i="5" s="1"/>
  <c r="F51" i="5"/>
  <c r="G51" i="5" s="1"/>
  <c r="D51" i="5"/>
  <c r="E51" i="5" s="1"/>
  <c r="B51" i="5"/>
  <c r="C51" i="5" s="1"/>
  <c r="F50" i="5"/>
  <c r="G50" i="5" s="1"/>
  <c r="D50" i="5"/>
  <c r="E50" i="5" s="1"/>
  <c r="B50" i="5"/>
  <c r="C50" i="5" s="1"/>
  <c r="F49" i="5"/>
  <c r="G49" i="5" s="1"/>
  <c r="D49" i="5"/>
  <c r="E49" i="5" s="1"/>
  <c r="B49" i="5"/>
  <c r="C49" i="5" s="1"/>
  <c r="F48" i="5"/>
  <c r="G48" i="5" s="1"/>
  <c r="D48" i="5"/>
  <c r="E48" i="5" s="1"/>
  <c r="B48" i="5"/>
  <c r="C48" i="5" s="1"/>
  <c r="F47" i="5"/>
  <c r="G47" i="5" s="1"/>
  <c r="D47" i="5"/>
  <c r="E47" i="5" s="1"/>
  <c r="B47" i="5"/>
  <c r="C47" i="5" s="1"/>
  <c r="F46" i="5"/>
  <c r="G46" i="5" s="1"/>
  <c r="D46" i="5"/>
  <c r="E46" i="5" s="1"/>
  <c r="B46" i="5"/>
  <c r="C46" i="5" s="1"/>
  <c r="F45" i="5"/>
  <c r="G45" i="5" s="1"/>
  <c r="D45" i="5"/>
  <c r="E45" i="5" s="1"/>
  <c r="B45" i="5"/>
  <c r="C45" i="5" s="1"/>
  <c r="F44" i="5"/>
  <c r="G44" i="5" s="1"/>
  <c r="D44" i="5"/>
  <c r="E44" i="5" s="1"/>
  <c r="B44" i="5"/>
  <c r="C44" i="5" s="1"/>
  <c r="F43" i="5"/>
  <c r="G43" i="5" s="1"/>
  <c r="D43" i="5"/>
  <c r="E43" i="5" s="1"/>
  <c r="B43" i="5"/>
  <c r="C43" i="5" s="1"/>
  <c r="F42" i="5"/>
  <c r="G42" i="5" s="1"/>
  <c r="D42" i="5"/>
  <c r="E42" i="5" s="1"/>
  <c r="B42" i="5"/>
  <c r="C42" i="5" s="1"/>
  <c r="F41" i="5"/>
  <c r="G41" i="5" s="1"/>
  <c r="D41" i="5"/>
  <c r="E41" i="5" s="1"/>
  <c r="B41" i="5"/>
  <c r="C41" i="5" s="1"/>
  <c r="F40" i="5"/>
  <c r="G40" i="5" s="1"/>
  <c r="D40" i="5"/>
  <c r="E40" i="5" s="1"/>
  <c r="B40" i="5"/>
  <c r="C40" i="5" s="1"/>
  <c r="F39" i="5"/>
  <c r="G39" i="5" s="1"/>
  <c r="D39" i="5"/>
  <c r="E39" i="5" s="1"/>
  <c r="B39" i="5"/>
  <c r="C39" i="5" s="1"/>
  <c r="F38" i="5"/>
  <c r="G38" i="5" s="1"/>
  <c r="D38" i="5"/>
  <c r="E38" i="5" s="1"/>
  <c r="B38" i="5"/>
  <c r="C38" i="5" s="1"/>
  <c r="F37" i="5"/>
  <c r="G37" i="5" s="1"/>
  <c r="D37" i="5"/>
  <c r="E37" i="5" s="1"/>
  <c r="B37" i="5"/>
  <c r="C37" i="5" s="1"/>
  <c r="F36" i="5"/>
  <c r="G36" i="5" s="1"/>
  <c r="D36" i="5"/>
  <c r="E36" i="5" s="1"/>
  <c r="B36" i="5"/>
  <c r="C36" i="5" s="1"/>
  <c r="F35" i="5"/>
  <c r="G35" i="5" s="1"/>
  <c r="D35" i="5"/>
  <c r="E35" i="5" s="1"/>
  <c r="B35" i="5"/>
  <c r="C35" i="5" s="1"/>
  <c r="F34" i="5"/>
  <c r="G34" i="5" s="1"/>
  <c r="D34" i="5"/>
  <c r="E34" i="5" s="1"/>
  <c r="B34" i="5"/>
  <c r="C34" i="5" s="1"/>
  <c r="F33" i="5"/>
  <c r="G33" i="5" s="1"/>
  <c r="D33" i="5"/>
  <c r="E33" i="5" s="1"/>
  <c r="B33" i="5"/>
  <c r="C33" i="5" s="1"/>
  <c r="F32" i="5"/>
  <c r="G32" i="5" s="1"/>
  <c r="D32" i="5"/>
  <c r="E32" i="5" s="1"/>
  <c r="B32" i="5"/>
  <c r="C32" i="5" s="1"/>
  <c r="F31" i="5"/>
  <c r="G31" i="5" s="1"/>
  <c r="D31" i="5"/>
  <c r="E31" i="5" s="1"/>
  <c r="B31" i="5"/>
  <c r="C31" i="5" s="1"/>
  <c r="F30" i="5"/>
  <c r="G30" i="5" s="1"/>
  <c r="D30" i="5"/>
  <c r="E30" i="5" s="1"/>
  <c r="B30" i="5"/>
  <c r="C30" i="5" s="1"/>
  <c r="F29" i="5"/>
  <c r="G29" i="5" s="1"/>
  <c r="D29" i="5"/>
  <c r="E29" i="5" s="1"/>
  <c r="B29" i="5"/>
  <c r="C29" i="5" s="1"/>
  <c r="F28" i="5"/>
  <c r="G28" i="5" s="1"/>
  <c r="D28" i="5"/>
  <c r="E28" i="5" s="1"/>
  <c r="B28" i="5"/>
  <c r="C28" i="5" s="1"/>
  <c r="F27" i="5"/>
  <c r="G27" i="5" s="1"/>
  <c r="D27" i="5"/>
  <c r="E27" i="5" s="1"/>
  <c r="B27" i="5"/>
  <c r="C27" i="5" s="1"/>
  <c r="F26" i="5"/>
  <c r="G26" i="5" s="1"/>
  <c r="D26" i="5"/>
  <c r="E26" i="5" s="1"/>
  <c r="B26" i="5"/>
  <c r="C26" i="5" s="1"/>
  <c r="F25" i="5"/>
  <c r="G25" i="5" s="1"/>
  <c r="D25" i="5"/>
  <c r="E25" i="5" s="1"/>
  <c r="B25" i="5"/>
  <c r="C25" i="5" s="1"/>
  <c r="F24" i="5"/>
  <c r="G24" i="5" s="1"/>
  <c r="D24" i="5"/>
  <c r="E24" i="5" s="1"/>
  <c r="B24" i="5"/>
  <c r="C24" i="5" s="1"/>
  <c r="F23" i="5"/>
  <c r="G23" i="5" s="1"/>
  <c r="D23" i="5"/>
  <c r="E23" i="5" s="1"/>
  <c r="B23" i="5"/>
  <c r="C23" i="5" s="1"/>
  <c r="F22" i="5"/>
  <c r="G22" i="5" s="1"/>
  <c r="D22" i="5"/>
  <c r="E22" i="5" s="1"/>
  <c r="B22" i="5"/>
  <c r="C22" i="5" s="1"/>
  <c r="F21" i="5"/>
  <c r="G21" i="5" s="1"/>
  <c r="D21" i="5"/>
  <c r="E21" i="5" s="1"/>
  <c r="B21" i="5"/>
  <c r="C21" i="5" s="1"/>
  <c r="F20" i="5"/>
  <c r="G20" i="5" s="1"/>
  <c r="D20" i="5"/>
  <c r="E20" i="5" s="1"/>
  <c r="B20" i="5"/>
  <c r="C20" i="5" s="1"/>
  <c r="F19" i="5"/>
  <c r="G19" i="5" s="1"/>
  <c r="D19" i="5"/>
  <c r="E19" i="5" s="1"/>
  <c r="B19" i="5"/>
  <c r="C19" i="5" s="1"/>
  <c r="F18" i="5"/>
  <c r="G18" i="5" s="1"/>
  <c r="D18" i="5"/>
  <c r="E18" i="5" s="1"/>
  <c r="B18" i="5"/>
  <c r="C18" i="5" s="1"/>
  <c r="F17" i="5"/>
  <c r="G17" i="5" s="1"/>
  <c r="D17" i="5"/>
  <c r="E17" i="5" s="1"/>
  <c r="B17" i="5"/>
  <c r="C17" i="5" s="1"/>
  <c r="F16" i="5"/>
  <c r="G16" i="5" s="1"/>
  <c r="D16" i="5"/>
  <c r="E16" i="5" s="1"/>
  <c r="B16" i="5"/>
  <c r="C16" i="5" s="1"/>
  <c r="F15" i="5"/>
  <c r="G15" i="5" s="1"/>
  <c r="D15" i="5"/>
  <c r="E15" i="5" s="1"/>
  <c r="B15" i="5"/>
  <c r="C15" i="5" s="1"/>
  <c r="F14" i="5"/>
  <c r="G14" i="5" s="1"/>
  <c r="D14" i="5"/>
  <c r="E14" i="5" s="1"/>
  <c r="B14" i="5"/>
  <c r="C14" i="5" s="1"/>
  <c r="F13" i="5"/>
  <c r="G13" i="5" s="1"/>
  <c r="D13" i="5"/>
  <c r="E13" i="5" s="1"/>
  <c r="B13" i="5"/>
  <c r="C13" i="5" s="1"/>
  <c r="F12" i="5"/>
  <c r="G12" i="5" s="1"/>
  <c r="D12" i="5"/>
  <c r="E12" i="5" s="1"/>
  <c r="B12" i="5"/>
  <c r="C12" i="5" s="1"/>
  <c r="F11" i="5"/>
  <c r="G11" i="5" s="1"/>
  <c r="D11" i="5"/>
  <c r="E11" i="5" s="1"/>
  <c r="B11" i="5"/>
  <c r="C11" i="5" s="1"/>
  <c r="F10" i="5"/>
  <c r="G10" i="5" s="1"/>
  <c r="D10" i="5"/>
  <c r="E10" i="5" s="1"/>
  <c r="B10" i="5"/>
  <c r="C10" i="5" s="1"/>
  <c r="F9" i="5"/>
  <c r="G9" i="5" s="1"/>
  <c r="D9" i="5"/>
  <c r="E9" i="5" s="1"/>
  <c r="B9" i="5"/>
  <c r="C9" i="5" s="1"/>
  <c r="F8" i="5"/>
  <c r="G8" i="5" s="1"/>
  <c r="D8" i="5"/>
  <c r="E8" i="5" s="1"/>
  <c r="B8" i="5"/>
  <c r="C8" i="5" s="1"/>
  <c r="F7" i="5"/>
  <c r="G7" i="5" s="1"/>
  <c r="D7" i="5"/>
  <c r="E7" i="5" s="1"/>
  <c r="B7" i="5"/>
  <c r="C7" i="5" s="1"/>
  <c r="F6" i="5"/>
  <c r="G6" i="5" s="1"/>
  <c r="D6" i="5"/>
  <c r="E6" i="5" s="1"/>
  <c r="B6" i="5"/>
  <c r="C6" i="5" s="1"/>
  <c r="F5" i="5"/>
  <c r="G5" i="5" s="1"/>
  <c r="D5" i="5"/>
  <c r="E5" i="5" s="1"/>
  <c r="B5" i="5"/>
  <c r="C5" i="5" s="1"/>
  <c r="F4" i="5"/>
  <c r="G4" i="5" s="1"/>
  <c r="D4" i="5"/>
  <c r="E4" i="5" s="1"/>
  <c r="B4" i="5"/>
  <c r="C4" i="5" s="1"/>
  <c r="F3" i="5"/>
  <c r="G3" i="5" s="1"/>
  <c r="D3" i="5"/>
  <c r="E3" i="5" s="1"/>
  <c r="B3" i="5"/>
  <c r="C3" i="5" s="1"/>
  <c r="F2" i="5"/>
  <c r="G2" i="5" s="1"/>
  <c r="D2" i="5"/>
  <c r="E2" i="5" s="1"/>
  <c r="B2" i="5"/>
  <c r="C2" i="5" s="1"/>
  <c r="F1" i="5"/>
  <c r="G1" i="5" s="1"/>
  <c r="D1" i="5"/>
  <c r="E1" i="5" s="1"/>
  <c r="B1" i="5"/>
  <c r="C1" i="5" s="1"/>
  <c r="G2" i="6" l="1"/>
  <c r="O2" i="7"/>
</calcChain>
</file>

<file path=xl/comments1.xml><?xml version="1.0" encoding="utf-8"?>
<comments xmlns="http://schemas.openxmlformats.org/spreadsheetml/2006/main">
  <authors>
    <author>Enrico Capoferri</author>
    <author>Federica</author>
  </authors>
  <commentList>
    <comment ref="P1" authorId="0" shapeId="0">
      <text>
        <r>
          <rPr>
            <b/>
            <sz val="9"/>
            <color indexed="81"/>
            <rFont val="Tahoma"/>
            <family val="2"/>
          </rPr>
          <t>Enrico Capoferri:</t>
        </r>
        <r>
          <rPr>
            <sz val="9"/>
            <color indexed="81"/>
            <rFont val="Tahoma"/>
            <family val="2"/>
          </rPr>
          <t xml:space="preserve">
MODIFICA LA SOMMA INCLUDENDO L'ULTIMO PERIODO DI RIFERIMENTO</t>
        </r>
      </text>
    </comment>
    <comment ref="R4" authorId="1" shapeId="0">
      <text>
        <r>
          <rPr>
            <b/>
            <sz val="9"/>
            <color indexed="81"/>
            <rFont val="Tahoma"/>
            <family val="2"/>
          </rPr>
          <t>Federica:</t>
        </r>
        <r>
          <rPr>
            <sz val="9"/>
            <color indexed="81"/>
            <rFont val="Tahoma"/>
            <family val="2"/>
          </rPr>
          <t xml:space="preserve">
fatture del 31/12/2016</t>
        </r>
      </text>
    </comment>
  </commentList>
</comments>
</file>

<file path=xl/comments2.xml><?xml version="1.0" encoding="utf-8"?>
<comments xmlns="http://schemas.openxmlformats.org/spreadsheetml/2006/main">
  <authors>
    <author>Enrico Capoferri</author>
  </authors>
  <commentList>
    <comment ref="N1" authorId="0" shapeId="0">
      <text>
        <r>
          <rPr>
            <b/>
            <sz val="9"/>
            <color indexed="81"/>
            <rFont val="Tahoma"/>
            <family val="2"/>
          </rPr>
          <t>Enrico Capoferri:</t>
        </r>
        <r>
          <rPr>
            <sz val="9"/>
            <color indexed="81"/>
            <rFont val="Tahoma"/>
            <family val="2"/>
          </rPr>
          <t xml:space="preserve">
MODIFICA LA SOMMA INCLUDENDO L'ULTIMO PERIODO DI RIFERIMENTO</t>
        </r>
      </text>
    </comment>
  </commentList>
</comments>
</file>

<file path=xl/sharedStrings.xml><?xml version="1.0" encoding="utf-8"?>
<sst xmlns="http://schemas.openxmlformats.org/spreadsheetml/2006/main" count="2981" uniqueCount="1798">
  <si>
    <t>CIG</t>
  </si>
  <si>
    <t>SERVIZI</t>
  </si>
  <si>
    <t>LAVORI</t>
  </si>
  <si>
    <t>C:\Users\enrico.CBBO\Dropbox\002Ordini\Ordini Sess 300616\P475_Ord229_ANTHEA_PT_Z2E19E3654.pdf</t>
  </si>
  <si>
    <t>C:\Users\enrico.CBBO\Dropbox\002Ordini\Ordini Sess 300616\P481_Ord230_REDCOON_PT_Z8519F70FA.pdf</t>
  </si>
  <si>
    <t>C:\Users\enrico.CBBO\Dropbox\002Ordini\Ordini Sess 300616\P482_Ord231_SARTORI AMBIENTE_PT_Z7D19F70C8.pdf</t>
  </si>
  <si>
    <t>C:\Users\enrico.CBBO\Dropbox\002Ordini\Ordini Sess 300616\P486_Ord232_PRIMA ASCENSORI_PT_Z4419FAAF4.pdf</t>
  </si>
  <si>
    <t>C:\Users\enrico.CBBO\Dropbox\002Ordini\Ordini Sess 300616\P487_Ord233_EFFEBIEMME_PT_ZEA19FAC8E.pdf</t>
  </si>
  <si>
    <t>C:\Users\enrico.CBBO\Dropbox\002Ordini\Ordini Sess 300616\P489_Ord234_GALENO_FT_Z6E1A0B146.pdf</t>
  </si>
  <si>
    <t>C:\Users\enrico.CBBO\Dropbox\002Ordini\Ordini Sess 300616\P493_Ord235_BTE_PT_Z7C1A14919.pdf</t>
  </si>
  <si>
    <t>C:\Users\enrico.CBBO\Dropbox\002Ordini\Ordini Sess 300616\P494_Ord236_CLARENS_PT_Z1F1A164FA.pdf</t>
  </si>
  <si>
    <t>C:\Users\enrico.CBBO\Dropbox\002Ordini\Ordini Sess 300616\P506_Ord246_ANDROMEDA_FT_Z791A29D7E.pdf</t>
  </si>
  <si>
    <t>C:\Users\enrico.CBBO\Dropbox\002Ordini\Ordini Sess 300616\P507_Ord247_ANDROMEDA_FT_Z671465221F.pdf</t>
  </si>
  <si>
    <t>C:\Users\enrico.CBBO\Dropbox\002Ordini\Ordini Sess 300616\P508_Ord248_IDRAULICA ROCCA_PT_Z751A29D65.pdf</t>
  </si>
  <si>
    <t>C:\Users\enrico.CBBO\Dropbox\002Ordini\Ordini Sess 300616\P509_Ord249_PUBLIADIGE_FT_Z331A29C46.pdf</t>
  </si>
  <si>
    <t>C:\Users\enrico.CBBO\Dropbox\002Ordini\Ordini Sess 300616\P511_Ord250_GESA_FT_ZDA1A29A39.pdf</t>
  </si>
  <si>
    <t>C:\Users\enrico.CBBO\Dropbox\002Ordini\Ordini Sess 300616\P518_Ord254_SUMUS ITALIA_PT_Z5D1A395D9.pdf</t>
  </si>
  <si>
    <t>C:\Users\enrico.CBBO\Dropbox\002Ordini\Ordini Sess 300616\P519_Ord255_ELLISSE_PT_Z621A3953C.pdf</t>
  </si>
  <si>
    <t>C:\Users\enrico.CBBO\Dropbox\002Ordini\Ordini Sess 300616\P520_Ord256_CARPELLA_PT_Z111A394F9.pdf</t>
  </si>
  <si>
    <t>C:\Users\enrico.CBBO\Dropbox\002Ordini\Ordini Sess 300616\P521_Ord257_GRAPHICTIME_PT_ZB81A3CBCA.pdf</t>
  </si>
  <si>
    <t>C:\Users\enrico.CBBO\Dropbox\002Ordini\Ordini Sess 300616\P522_Ord258_SPAZIO VERDE_PT_Z1B1A3CBA2.pdf</t>
  </si>
  <si>
    <t>C:\Users\enrico.CBBO\Dropbox\002Ordini\Ordini Sess 300616\P523_Ord259_EUROSINTEX_PT_ZA21A3F6E2.pdf</t>
  </si>
  <si>
    <t>C:\Users\enrico.CBBO\Dropbox\002Ordini\Ordini Sess 300616\P524_Ord260_CUELLI FRANCESCO_PT_Z1A140922.pdf</t>
  </si>
  <si>
    <t>C:\Users\enrico.CBBO\Dropbox\002Ordini\Ordini Sess 300616\P525_Ord261_OPTIMA NATURALS_BL_Z8B1A40932.pdf</t>
  </si>
  <si>
    <t>C:\Users\enrico.CBBO\Dropbox\002Ordini\Ordini Sess 300616\P526_Ord262_OPTIMA NATURALS_BL_Z221A40954.pdf</t>
  </si>
  <si>
    <t>C:\Users\enrico.CBBO\Dropbox\002Ordini\Ordini Sess 300616\P527_Ord263_MONTALTO_LB_ZA41A40912.pdf</t>
  </si>
  <si>
    <t>C:\Users\enrico.CBBO\Dropbox\002Ordini\Ordini Sess 300616\P529_Ord264_SYSTEM 6_PT_ZEB1A44A4A.pdf</t>
  </si>
  <si>
    <t>C:\Users\enrico.CBBO\Dropbox\002Ordini\Ordini Sess 300616\P530_Ord265_GALLERIA DELLA NATURA_FT_ZD51A4A56D.pdf</t>
  </si>
  <si>
    <t>C:\Users\enrico.CBBO\Dropbox\002Ordini\Ordini Sess 300616\P533_Ord266_IL GELSO_FT_Z6726691105.pdf</t>
  </si>
  <si>
    <t>C:\Users\enrico.CBBO\Dropbox\002Ordini\Ordini Sess 040716\P537_Ord267_SERRAMENTI ERREDUE_PT_ZB91A52C0C.pdf</t>
  </si>
  <si>
    <t>C:\Users\enrico.CBBO\Dropbox\002Ordini\Ordini Sess 300616\P538_Ord268_GREENWOOD_LB_Z471A52CB2.pdf</t>
  </si>
  <si>
    <t>C:\Users\enrico.CBBO\Dropbox\002Ordini\Ordini Sess 300616\P539_Ord269_OLIVE_BL_ZF81A52C5C.pdf</t>
  </si>
  <si>
    <t>C:\Users\enrico.CBBO\Dropbox\002Ordini\Ordini Sess 300616\P540_Ord270_DR TAFFI_BL_ZC11A52C3E.pdf</t>
  </si>
  <si>
    <t>C:\Users\enrico.CBBO\Dropbox\002Ordini\Ordini Sess 300616\P541_Ord271_ZAC SISTEMI_PT_Z961A53639.pdf</t>
  </si>
  <si>
    <t>C:\Users\enrico.CBBO\Dropbox\002Ordini\Ordini Sess 040716\P544_Ord272_PROGETTO AZIENDA_PT_Z7E1A623E4.pdf</t>
  </si>
  <si>
    <t>C:\Users\enrico.CBBO\Dropbox\002Ordini\Ordini Sess 040716\P545_Ord273_IL GELSO_PT_ZD71A62263.pdf</t>
  </si>
  <si>
    <t>C:\Users\enrico.CBBO\Dropbox\002Ordini\Ordini Sess 040716\P546_Ord274_IL GELSO_PT_ZC81A62244.pdf</t>
  </si>
  <si>
    <t>C:\Users\enrico.CBBO\Dropbox\002Ordini\Ordini Sess 040716\P548_Ord276_CAUTO_PT_Z0A1A6220A.pdf</t>
  </si>
  <si>
    <t>C:\Users\enrico.CBBO\Dropbox\002Ordini\Ordini Sess 040716\P549_Ord277_ANDROMEDA_PT_ZC11A621F5.pdf</t>
  </si>
  <si>
    <t>C:\Users\enrico.CBBO\Dropbox\002Ordini\Ordini Sess 040716\P550_Ord278_ANDROMEDA_PT_Z351A621DD.pdf</t>
  </si>
  <si>
    <t>C:\Users\enrico.CBBO\Dropbox\002Ordini\Ordini Sess 040716\P551_Ord279_ANDROMEDA_PT_Z091A621C5.pdf</t>
  </si>
  <si>
    <t>C:\Users\enrico.CBBO\Dropbox\002Ordini\Ordini Sess 040716\P552_Ord280_ANDROMEDA_PT_ZB01A621AE.pdf</t>
  </si>
  <si>
    <t>C:\Users\enrico.CBBO\Dropbox\002Ordini\Ordini Sess 040716\P553_Ord281_ANDROMEDA_PT_Z121A62046.pdf</t>
  </si>
  <si>
    <t>C:\Users\enrico.CBBO\Dropbox\002Ordini\Ordini Sess 040716\P554_Ord282_ANDROMEDA_PT_Z921A62075.pdf</t>
  </si>
  <si>
    <t>C:\Users\enrico.CBBO\Dropbox\002Ordini\Ordini Sess 040716\P555_Ord283_ANDROMEDA_PT_Z791A62095.pdf</t>
  </si>
  <si>
    <t>C:\Users\enrico.CBBO\Dropbox\002Ordini\Ordini Sess 040716\P556_Ord284_CAUTO_PT_ZB01A620B3.pdf</t>
  </si>
  <si>
    <t>C:\Users\enrico.CBBO\Dropbox\002Ordini\Ordini Sess 040716\P557_Ord285_IL GELSO_PT_ZA21A620D9.pdf</t>
  </si>
  <si>
    <t>C:\Users\enrico.CBBO\Dropbox\002Ordini\Ordini Sess 040716\P558_Ord286_IL GELSO_PT_Z061A620F6.pdf</t>
  </si>
  <si>
    <t>C:\Users\enrico.CBBO\Dropbox\002Ordini\Ordini Sess 040716\P559_Ord287_IL GELSO_PT_ZBD1A62143.pdf</t>
  </si>
  <si>
    <t>C:\Users\enrico.CBBO\Dropbox\002Ordini\Ordini Sess 040716\P560_Ord288_IL GELSO_PT_ZCC1A62162.pdf</t>
  </si>
  <si>
    <t>C:\Users\enrico.CBBO\Dropbox\002Ordini\Ordini Sess 040716\P561_Ord289_MATTIUSSI_GG_ZF11A6218D.pdf</t>
  </si>
  <si>
    <t>C:\Users\enrico.CBBO\Dropbox\002Ordini\Ordini Sess 040716\P563_Ord291_OFF. MAESTRI_PT_Z6732797FD5.pdf</t>
  </si>
  <si>
    <t>C:\Users\enrico.CBBO\Dropbox\002Ordini\Ordini Sess 040716\P564_Ord292_GIANT_GG_Z2B1A71835.pdf</t>
  </si>
  <si>
    <t>C:\Users\enrico.CBBO\Dropbox\002Ordini\Ordini Sess 040716\P567_Ord293_CENPI_PT_Z9D1A799F6.pdf</t>
  </si>
  <si>
    <t>C:\Users\enrico.CBBO\Dropbox\002Ordini\Ordini Sess 040716\P568_Ord294_PROGETTO AZIENDA_PT_Z951A799C4.pdf</t>
  </si>
  <si>
    <t>DESCRIZIONE</t>
  </si>
  <si>
    <t>DATA</t>
  </si>
  <si>
    <t>MESE</t>
  </si>
  <si>
    <t>ANNO</t>
  </si>
  <si>
    <t>ID FORM</t>
  </si>
  <si>
    <t>FORNITORE</t>
  </si>
  <si>
    <t>IMPORTO</t>
  </si>
  <si>
    <t>ATTIVITA'</t>
  </si>
  <si>
    <t>VALIDITA'</t>
  </si>
  <si>
    <t>P001</t>
  </si>
  <si>
    <t>PROT/</t>
  </si>
  <si>
    <t>ORD/</t>
  </si>
  <si>
    <t>FORNITURA</t>
  </si>
  <si>
    <t>ICLAM - Fornitura Ad-blue</t>
  </si>
  <si>
    <t>GIANT - Fornitura sacchi</t>
  </si>
  <si>
    <t>TIPOGRAFIA GANDINELLI - Fornitura stampati</t>
  </si>
  <si>
    <t>STUDIO MONTINI - Consulenza riguardante telecomunicazione</t>
  </si>
  <si>
    <t>BRANDI - Fornitura shoppers</t>
  </si>
  <si>
    <t>ASTORI - Fornitura materiale utensile e da ferramenta</t>
  </si>
  <si>
    <t>PETESI - Manutenzione e riparazione veicoli e attrezzature</t>
  </si>
  <si>
    <t>BTE - Manutenzione e riparazione attrezzature</t>
  </si>
  <si>
    <t>OFFICINA NATURAE - Fornitura prodotti infopoint</t>
  </si>
  <si>
    <t>ARGAN ITALIA - Fornitura prodotti infopoint</t>
  </si>
  <si>
    <t>REFER.</t>
  </si>
  <si>
    <t>ALFRAMA - Fornitura prodotti infopoint</t>
  </si>
  <si>
    <t>GREENWOOD - Fornitura prodotti infopoint</t>
  </si>
  <si>
    <t>BAULE VOLANTE - Fornitura prodotti infopoint</t>
  </si>
  <si>
    <t>VERDESATIVA - Fornitura prodotti infopoint</t>
  </si>
  <si>
    <t>OPTIMA NATURALS - Fornitura prodotti infopoint</t>
  </si>
  <si>
    <t>FT 01/17</t>
  </si>
  <si>
    <t>FT 02/17</t>
  </si>
  <si>
    <t>FT 03/17</t>
  </si>
  <si>
    <t>YTD</t>
  </si>
  <si>
    <t>DA FT</t>
  </si>
  <si>
    <t>FT 04/17</t>
  </si>
  <si>
    <t>FT 05/17</t>
  </si>
  <si>
    <t>FT 06/17</t>
  </si>
  <si>
    <t>FT 07/17</t>
  </si>
  <si>
    <t>FT 08/17</t>
  </si>
  <si>
    <t>FT 09/17</t>
  </si>
  <si>
    <t>FT 10/17</t>
  </si>
  <si>
    <t>FT 11/17</t>
  </si>
  <si>
    <t>FT 12/17</t>
  </si>
  <si>
    <t>001</t>
  </si>
  <si>
    <t>ND</t>
  </si>
  <si>
    <t>002</t>
  </si>
  <si>
    <t>013</t>
  </si>
  <si>
    <t>015</t>
  </si>
  <si>
    <t>016</t>
  </si>
  <si>
    <t>020</t>
  </si>
  <si>
    <t>023</t>
  </si>
  <si>
    <t>026</t>
  </si>
  <si>
    <t>027</t>
  </si>
  <si>
    <t>028</t>
  </si>
  <si>
    <t>029</t>
  </si>
  <si>
    <t>030</t>
  </si>
  <si>
    <t>032</t>
  </si>
  <si>
    <t>033</t>
  </si>
  <si>
    <t>034</t>
  </si>
  <si>
    <t>039</t>
  </si>
  <si>
    <t>046</t>
  </si>
  <si>
    <t>047</t>
  </si>
  <si>
    <t>048</t>
  </si>
  <si>
    <t>049</t>
  </si>
  <si>
    <t>052</t>
  </si>
  <si>
    <t>053</t>
  </si>
  <si>
    <t>055</t>
  </si>
  <si>
    <t>057</t>
  </si>
  <si>
    <t>060</t>
  </si>
  <si>
    <t>061</t>
  </si>
  <si>
    <t>062</t>
  </si>
  <si>
    <t>063</t>
  </si>
  <si>
    <t>064</t>
  </si>
  <si>
    <t>065</t>
  </si>
  <si>
    <t>066</t>
  </si>
  <si>
    <t>082</t>
  </si>
  <si>
    <t>056</t>
  </si>
  <si>
    <t>019</t>
  </si>
  <si>
    <t>024</t>
  </si>
  <si>
    <t>025</t>
  </si>
  <si>
    <t>A2A AMBIENTE - Servizio smaltimento residui dalla pulizia delle strade 2016</t>
  </si>
  <si>
    <t>6514788D1E</t>
  </si>
  <si>
    <t>A2A AMBIENTE - Servizio smaltimento rifiuti speciali non pericolosi</t>
  </si>
  <si>
    <t>P016</t>
  </si>
  <si>
    <t>Z1E17E2E47</t>
  </si>
  <si>
    <t>Avv/ COPPETTI ALDO - Prestazione professionale e di consulenza legale</t>
  </si>
  <si>
    <t>Z5417E2E20</t>
  </si>
  <si>
    <t>OIKOS PROGETTI - Supporto nela predisposizione della gara x affidamenti servizi</t>
  </si>
  <si>
    <t>Z4917EC227</t>
  </si>
  <si>
    <t>ANDROMEDA - PAP ORGANICO E SECCO ACQUAFREDDA</t>
  </si>
  <si>
    <t>Z9417EBDDB</t>
  </si>
  <si>
    <t>ANDROMEDA - SERVIZIO PAP VETRO , COMUNE ISORELLA</t>
  </si>
  <si>
    <t>ZE317EBD94</t>
  </si>
  <si>
    <t>ANDROMEDA - RACCOLTA PAP ORGANICO E CUSTODIA ISOLA ECOLOGICA VISANO</t>
  </si>
  <si>
    <t>Z8717EBD4B</t>
  </si>
  <si>
    <t>CAUTO - Raccolta PAP IMABALLAGGI IN PLASTICA , COMUNE DI CARPENEDOLO</t>
  </si>
  <si>
    <t>6546021B68</t>
  </si>
  <si>
    <t>IL GELSO - RACCOLTA RIFIUTI E SERVIZI ACCESSORI COMUNE DI GHEDI</t>
  </si>
  <si>
    <t>PERFEZIONATO</t>
  </si>
  <si>
    <t>P025</t>
  </si>
  <si>
    <t>65460145A3</t>
  </si>
  <si>
    <t>SPAZZAMENTO MANUALE, PULIZIA AREE VERDI - PROGETTO BESSIMO</t>
  </si>
  <si>
    <t>PROGETTO BESSIMO</t>
  </si>
  <si>
    <t>P026</t>
  </si>
  <si>
    <t>ANDROMEDA - RACCOLTA PAP ORGANICOE PLASTICA CALVISANO</t>
  </si>
  <si>
    <t>P027</t>
  </si>
  <si>
    <t>65461841EE</t>
  </si>
  <si>
    <t>ANDROMEDA - SERVIZIO RACCOLTA PAP IMBALLAGGI IN CARTA, VETRO E PLASTICA, MONTICHIARI</t>
  </si>
  <si>
    <t>P023</t>
  </si>
  <si>
    <t>654622970F</t>
  </si>
  <si>
    <t>ANDROMEDA - SERVIZIO RACCOLTA PAP ORGANICO E SECCO , MONTICHIARI</t>
  </si>
  <si>
    <t>P020</t>
  </si>
  <si>
    <t>ZBE17EFD24</t>
  </si>
  <si>
    <t>EUROMEC SERVICE - Conduzione depuratore fognario comunale, GHEDI</t>
  </si>
  <si>
    <t>ZF317EFCB8</t>
  </si>
  <si>
    <t>EUROVET - Fornituras prodotti infopoint</t>
  </si>
  <si>
    <t>FORNITURE</t>
  </si>
  <si>
    <t>65471238CF</t>
  </si>
  <si>
    <t>ICLAM - Fornitura gasolio per autotrazione</t>
  </si>
  <si>
    <t>P030</t>
  </si>
  <si>
    <t>Z2717EFF95</t>
  </si>
  <si>
    <t>MAESTRI FELICE - Manutenzione ordinaria e straordinaria automezzi</t>
  </si>
  <si>
    <t>6547150F15</t>
  </si>
  <si>
    <t>SANITARIA - SERVIZIO CARICAMENTO, TRASPORTO E SMALTIMENTO ORGANIXO DA ISOLA E DA 'GREEN SERVICE'</t>
  </si>
  <si>
    <t>P032</t>
  </si>
  <si>
    <t>ZA117EFE26</t>
  </si>
  <si>
    <t>SOVEA - Servizio trasporto e smaltimento frazione organica da isola ecologica e da "green service" - GHEDI</t>
  </si>
  <si>
    <t>Z0517EEAA7</t>
  </si>
  <si>
    <t>TIPOGRAFIABORTOLOTTI - Stampa calendari e opuscoli Isorella, Visano e Calvisano</t>
  </si>
  <si>
    <t>Z9C17EFCCD</t>
  </si>
  <si>
    <t>TIPOPENNATI - Stampa ecocalendari e opuscoli Montichiari</t>
  </si>
  <si>
    <t>Z3817F2C5D</t>
  </si>
  <si>
    <t>BAULE VOLANTE - Fornitura prodotti</t>
  </si>
  <si>
    <t>Z1D17F2AF8</t>
  </si>
  <si>
    <t>BRICOMAN - Fornitura prodotti utensileria ed elettrici</t>
  </si>
  <si>
    <t>Z8917F2BA5</t>
  </si>
  <si>
    <t>CONFEZIONI GHEDESI - Fornitura vestiario operatori</t>
  </si>
  <si>
    <t>Z7D17F2964</t>
  </si>
  <si>
    <t>EPRICE - Fornitura prodotti informatici, elettronici</t>
  </si>
  <si>
    <t>Z9817F2DBA</t>
  </si>
  <si>
    <t>GREENPROJECT ITALIA - Fornitura prodotti</t>
  </si>
  <si>
    <t>GREENPROJECT</t>
  </si>
  <si>
    <t>Z9717F2E70</t>
  </si>
  <si>
    <t>OFFICINA NATURAE - Fornitura prodotti</t>
  </si>
  <si>
    <t>Z0417F272C</t>
  </si>
  <si>
    <t>RIST/ SCACCOMATTO - Servizio somministrazione pasti</t>
  </si>
  <si>
    <t>Z2417F29EA</t>
  </si>
  <si>
    <t>RS COMPONENTS - Fornitura prodotti informatici, elettronici ed elettrotecnici</t>
  </si>
  <si>
    <t>ZDC17F2A7C</t>
  </si>
  <si>
    <t>SYSTEMAX ITALY - Fornitura prodotti informatici/elettronici</t>
  </si>
  <si>
    <t>Z5A17F2FA5</t>
  </si>
  <si>
    <t>VERDESATIVA - Fornitura prodotti</t>
  </si>
  <si>
    <t>ZD31801F23</t>
  </si>
  <si>
    <t>ANALISI ORGANIZZAZIONE AZIENDALE - SAGE SRL</t>
  </si>
  <si>
    <t>Z6718071CD</t>
  </si>
  <si>
    <t>ART&amp;IMAGE - Realizzazione e stampa ecocalendario Carpenedolo</t>
  </si>
  <si>
    <t>Z3618050FC</t>
  </si>
  <si>
    <t>SAGE Srl - realizzazione modello ex d/lgs 231/01</t>
  </si>
  <si>
    <t>Z391804FD5</t>
  </si>
  <si>
    <t>SAGE Srl - SOFTWARE SESTANTE 231 E ODV</t>
  </si>
  <si>
    <t>ZDB18067E3</t>
  </si>
  <si>
    <t>SAGE SRL - Formazione e coordinamento personale</t>
  </si>
  <si>
    <t>ZF31807051</t>
  </si>
  <si>
    <t>SO/SEL - Stamap documenti tariffa rifiuti</t>
  </si>
  <si>
    <t>Z1E1807899</t>
  </si>
  <si>
    <t>TIPOGRAFIA GANDINELLI - STMAPA ECOCALENDARI E OPUSCOLI GHEDI</t>
  </si>
  <si>
    <t>ZC3180C472</t>
  </si>
  <si>
    <t>A/R/O/ - Ritiro, trasporto e smaltimento rifiuti</t>
  </si>
  <si>
    <t>ZC6180BB73</t>
  </si>
  <si>
    <t>Z6D180BBF9</t>
  </si>
  <si>
    <t>BTE - Fornitura containers scarrabili usati</t>
  </si>
  <si>
    <t>ZA6180B2D3</t>
  </si>
  <si>
    <t>ZAC180BC49</t>
  </si>
  <si>
    <t>BTE - Acquisto di un rimorchio usato</t>
  </si>
  <si>
    <t>Z5A1809489</t>
  </si>
  <si>
    <t>CENTRO KAPPA - Assistenza ns/ impianti ingressi automatici</t>
  </si>
  <si>
    <t>Z36180959E</t>
  </si>
  <si>
    <t>DEPUR PADANA ACQUE - Assistenza tecnica impianto trattamento acque presso isola ecologica di Montichiari</t>
  </si>
  <si>
    <t>ZA51809524</t>
  </si>
  <si>
    <t>DOTTI - Spazzamento meccanico primo trimestre anno 2016</t>
  </si>
  <si>
    <t>Z4F1809679</t>
  </si>
  <si>
    <t>ELETTRICA FABER - Manutenzione ordinaria e straordinaria ns insediamenti</t>
  </si>
  <si>
    <t>ZF118096FF</t>
  </si>
  <si>
    <t>ELLISSE - Verifica periodica degli impianti presso ns sede centrale</t>
  </si>
  <si>
    <t>ZCC180B248</t>
  </si>
  <si>
    <t>FRANZONI EMILIO - Trasporto e smaltimento legno</t>
  </si>
  <si>
    <t>Z2A180BB90</t>
  </si>
  <si>
    <t>ZEA1809617</t>
  </si>
  <si>
    <t>GS SERVICE - Fornitura di consulenza post impianto fotovoltaico</t>
  </si>
  <si>
    <t>Z56180BBA8</t>
  </si>
  <si>
    <t>ILPLA - Fornitura prodotti infopoint</t>
  </si>
  <si>
    <t>ZD318094CB</t>
  </si>
  <si>
    <t>METALREPAIR - Manutenzione e riparazione attrezzature x l'anno 2016</t>
  </si>
  <si>
    <t>Z01180BB4C</t>
  </si>
  <si>
    <t>NATURALE SRLS - FORNITURA PRODOTTI INFO</t>
  </si>
  <si>
    <t>Z97180C45A</t>
  </si>
  <si>
    <t>R/E/P/ - Servizio ritiro pneumatici usati</t>
  </si>
  <si>
    <t>Z311809445</t>
  </si>
  <si>
    <t>SANITARIA - Sanificazione ns sedi</t>
  </si>
  <si>
    <t>Z4E180B2A3</t>
  </si>
  <si>
    <t>SANITARIA - Spazzamento presso ns/ comuni soci</t>
  </si>
  <si>
    <t>Z071809A99</t>
  </si>
  <si>
    <t>SYSTEM 6 - CANONI ANNUALI ANNO 2016 X NS/ SOFTWARE</t>
  </si>
  <si>
    <t>ZDE180A28B</t>
  </si>
  <si>
    <t>SYSTEM 6 - Fornitura materiale informatico e assistenza</t>
  </si>
  <si>
    <t>ZAB181349D</t>
  </si>
  <si>
    <t>A2A AMBIENTE - Smaltimento rifiuti provenienti dall'impianto di depurazione comunale Ghedi</t>
  </si>
  <si>
    <t>Z14181FF12</t>
  </si>
  <si>
    <t>CAMF - Assistenza misuratori fiscali</t>
  </si>
  <si>
    <t>Z7F18217FD</t>
  </si>
  <si>
    <t>PALMABIT - Fornitura assistenza e configurazione APP CBBO</t>
  </si>
  <si>
    <t>ZD8182AA89</t>
  </si>
  <si>
    <t>AGROPOSE - Fornitura manutenzione e carpenteria x l'anno 2016</t>
  </si>
  <si>
    <t>Z60182AF73</t>
  </si>
  <si>
    <t>OIKOS PROGETTI - Supporto nella valutazione x realizzazione impianto</t>
  </si>
  <si>
    <t>Z7D182863E</t>
  </si>
  <si>
    <t>REMED - Ritiro, trasporto e smaltimento rifiuti speciali</t>
  </si>
  <si>
    <t>Z991830A4F</t>
  </si>
  <si>
    <t>IL QUADRIFOGLIO - Manutenzione verde x ns sedi anno 2015</t>
  </si>
  <si>
    <t>ZCA1830AC5</t>
  </si>
  <si>
    <t>NEXT ENERGY - Assistenza e manutenzione ns/ sistemi a cldaia anno 2016</t>
  </si>
  <si>
    <t>ZF11830A7F</t>
  </si>
  <si>
    <t>VIGILANZA GROUP - Servizio di vigilanza anno 2016</t>
  </si>
  <si>
    <t>Z661837B0B</t>
  </si>
  <si>
    <t>CARPELLA PIETRO - Manutenzione attrezzature ns/ sedi e territori anno 2016</t>
  </si>
  <si>
    <t>Z081837842</t>
  </si>
  <si>
    <t>REDCOON - Fornitura prodottti</t>
  </si>
  <si>
    <t>REDCOON ITALIA</t>
  </si>
  <si>
    <t>Z7D18367C0</t>
  </si>
  <si>
    <t>VALVERDE SPURGHI - Noleggio container, trasporto e smaltimento rifiuti cartongesso</t>
  </si>
  <si>
    <t>ZF618368FD</t>
  </si>
  <si>
    <t>ZAC SISTEMI - Manutenzione ns sistemi antintrusione anno 2016</t>
  </si>
  <si>
    <t>Z811848D02</t>
  </si>
  <si>
    <t>Z4E1848CFD</t>
  </si>
  <si>
    <t>PULIZIA E VAGLIATURA MATERIALI INERTI - MOR MARIO</t>
  </si>
  <si>
    <t>Z45184FA56</t>
  </si>
  <si>
    <t>EMZ Srl - Manutenzione ordinaria e straordinaria sistemi di conferimento rifiuti installati presso Castenedolo</t>
  </si>
  <si>
    <t>Z381855AD7</t>
  </si>
  <si>
    <t>ZF41855B82</t>
  </si>
  <si>
    <t>Z55185B118</t>
  </si>
  <si>
    <t>6581175D67</t>
  </si>
  <si>
    <t>FORNITURA ATTREZZATURE PER L'EFFETTUAZIONE RACCOLTA RIFIUTI Lotto 1</t>
  </si>
  <si>
    <t>BTE</t>
  </si>
  <si>
    <t>P287</t>
  </si>
  <si>
    <t>6581194D15</t>
  </si>
  <si>
    <t>AUTOMEZZI PER EFFETTUAZIONE RACCOLTA RIFIUTI Lotto 2</t>
  </si>
  <si>
    <t>P288</t>
  </si>
  <si>
    <t>ZD6185FA1A</t>
  </si>
  <si>
    <t>KGN - Servizio controllo e ricarica traffico SIM sistema kupoline installate presso comune di Calvisano</t>
  </si>
  <si>
    <t>Z17186F2A5</t>
  </si>
  <si>
    <t>A2A AMBIENTE - SERVIZIO SMALTIMENTO RSU-CER 200301</t>
  </si>
  <si>
    <t>P174</t>
  </si>
  <si>
    <t>098</t>
  </si>
  <si>
    <t>Z6618770D9</t>
  </si>
  <si>
    <t>MAW MAN AT WORK - RICERCA E SELEZIONE PERSONALE</t>
  </si>
  <si>
    <t>Z961873D13</t>
  </si>
  <si>
    <t>PRATICA PRESSO ALBO GESTORI AMBIENTALI - SIAT</t>
  </si>
  <si>
    <t>Z641873B5D</t>
  </si>
  <si>
    <t>SIAT - PRATICA ISCRIZIONE PRESSO ALBO GESTORI AMBIENTALI PER AZIENDE</t>
  </si>
  <si>
    <t>Z621882C05</t>
  </si>
  <si>
    <t>COGES - Pressatura imballaggi in plastica</t>
  </si>
  <si>
    <t>Z7D1882B74</t>
  </si>
  <si>
    <t>DR TAFFI - FORNITURA PRODOTTI INFOPOINT</t>
  </si>
  <si>
    <t>Z4D1882270</t>
  </si>
  <si>
    <t>FORNITURA PRODOTTI INFOPOINT- TEOS</t>
  </si>
  <si>
    <t>TEOS</t>
  </si>
  <si>
    <t>Z2618822B6</t>
  </si>
  <si>
    <t>SPECIALRIFIUTI - Servizio SMALTIMENTO RIFIUTI INDIFFERENZIATI ANNO 2016</t>
  </si>
  <si>
    <t>Z4C1882BF9</t>
  </si>
  <si>
    <t>SPECIALRIFIUTI - Servizio noleggio container e ritiro, trasporto e smaltimento rifiuti speciali</t>
  </si>
  <si>
    <t>Z6E1882A5A</t>
  </si>
  <si>
    <t>SPECIALRIFIUTI - Servizio smaltimento rifiuti provenienti da Ns/ Comuni e sedi anno 2016</t>
  </si>
  <si>
    <t>6595607314</t>
  </si>
  <si>
    <t>LEASING FORNITURA AUTOSPAZZATRICE ASPIRATA</t>
  </si>
  <si>
    <t>AUTOBREN</t>
  </si>
  <si>
    <t>P336</t>
  </si>
  <si>
    <t>Z91188E059</t>
  </si>
  <si>
    <t>C/R/C/ - Fornitura di analisispecifiche per rifiuti anno 2016</t>
  </si>
  <si>
    <t>CRC</t>
  </si>
  <si>
    <t>ZBD188E071</t>
  </si>
  <si>
    <t>IKEA ITALIA - Fornitura arredamento uffici ns sede</t>
  </si>
  <si>
    <t>Z94188E02D</t>
  </si>
  <si>
    <t>PELLIFAL - RITIRO, TRASPORTO E SMALTIMENTO RIFIUTI</t>
  </si>
  <si>
    <t>Z36188CCB9</t>
  </si>
  <si>
    <t>SANITARIA - Servizio trattamento rifiuti cimiteriali ns comuni soci per l'anno 2016</t>
  </si>
  <si>
    <t>Z041894592</t>
  </si>
  <si>
    <t>ANTINCENDIO DOMENIGHINI - Controllo e manutenzione ordinaria/straordinaria attrezzature antincendio</t>
  </si>
  <si>
    <t>ZB91894555</t>
  </si>
  <si>
    <t>ITALIAGROUP Corporate - Fornitura raccolta rifiuti da esterno x Castenedolo</t>
  </si>
  <si>
    <t>Z55189A009</t>
  </si>
  <si>
    <t>BALZANELLI - Fornitura press container a noleggio e ritiro/recupero carta e plastica presso isole eco</t>
  </si>
  <si>
    <t>Z9D1899FD5</t>
  </si>
  <si>
    <t>BALZANELLI - SVuotamento campane carta e relativo smaltimento</t>
  </si>
  <si>
    <t>Z8A1899BB1</t>
  </si>
  <si>
    <t>EURO MEC SERVICE - LAVORI STRAORDINARI DEPURATORE E SOLLEVAMENTI FOGNARI</t>
  </si>
  <si>
    <t>EUROMEC SERVICE</t>
  </si>
  <si>
    <t>Z211899DC9</t>
  </si>
  <si>
    <t>GOLDEN WASH AUTOLAVAGGIO - LAVAGGIO MEZZI ANNO 2016</t>
  </si>
  <si>
    <t>ZE4189A057</t>
  </si>
  <si>
    <t>IMBALCARTA - Fornitura compattatori a noleggio e ritiro recupero carta presso ns isole ecologiche</t>
  </si>
  <si>
    <t>Z951899FA3</t>
  </si>
  <si>
    <t>OMB TECHNOLOGY - Assistenza/manutenzione e fornitura ricambi</t>
  </si>
  <si>
    <t>Z881899D1D</t>
  </si>
  <si>
    <t>PETESI - Manutenzione e riparazione veicoli e attrezzature primo quadrimestre</t>
  </si>
  <si>
    <t>Z34189A0F2</t>
  </si>
  <si>
    <t>RECOVER - Intermediazione recupero rifiuti</t>
  </si>
  <si>
    <t>Z2F189F0FA</t>
  </si>
  <si>
    <t>F/ APOLLONIO - ABBONAMENTO</t>
  </si>
  <si>
    <t>Z2F189F1F5</t>
  </si>
  <si>
    <t>GIANT - Servizio fornitura sacchi</t>
  </si>
  <si>
    <t>ZF218A11ED</t>
  </si>
  <si>
    <t>INFOCAMERE - Servizi elaborativi di accesso al registro delle imprese e registro protesti</t>
  </si>
  <si>
    <t>2016/17</t>
  </si>
  <si>
    <t>Z6E18A4D74</t>
  </si>
  <si>
    <t>RINALDI E GALLI GOMME - Fornitura, riparazione e assistenza pneumatici anno 2016</t>
  </si>
  <si>
    <t>ZA918A6E06</t>
  </si>
  <si>
    <t>AGENZIA C/P/ AUTO - Servizi riguardanti pratiche aitomobilistiche per l'anno 2016</t>
  </si>
  <si>
    <t>Z1218A7172</t>
  </si>
  <si>
    <t>BILANCIAI - Verfica pese e manutenzione attrezzature</t>
  </si>
  <si>
    <t>Z3418AB089</t>
  </si>
  <si>
    <t>CAUTO - Servizio igiene urbana presso comune di Castenedolo</t>
  </si>
  <si>
    <t>ZA918AAEBC</t>
  </si>
  <si>
    <t>CAUTO - Noleggio e trasporto containers e press containers presso Castenedolo</t>
  </si>
  <si>
    <t>ZDC18AACCB</t>
  </si>
  <si>
    <t>TENDA - Servizi pulizia ordinaria c/o ns uffici + sala mensa anno 2016</t>
  </si>
  <si>
    <t>Z1C18AF786</t>
  </si>
  <si>
    <t>SPECIALRIFIUTI - Ritiro, trasporto e smaltimento rifiuti speciali agricoli</t>
  </si>
  <si>
    <t>Z1018BBD49</t>
  </si>
  <si>
    <t>CAUTO - Servizio di guardiania isola per comune di Castenedolo</t>
  </si>
  <si>
    <t>Z1618BBEE7</t>
  </si>
  <si>
    <t>GREENWOOD- Fornitura prodotti infopoint</t>
  </si>
  <si>
    <t>GREENWOOD</t>
  </si>
  <si>
    <t>Z7B18CF86C</t>
  </si>
  <si>
    <t>CARAVELLI GIANFRANCO - Ricevitori per comando automazione sbarre isole ecologiche</t>
  </si>
  <si>
    <t>GESTIONE DEPURATORE GHEDI</t>
  </si>
  <si>
    <t>FORNITURA CONTENITORI PER EFFETTUAZIONE RACCOLTA DIFFERENZIATA PAP</t>
  </si>
  <si>
    <t>SARTORI AMBIENTE</t>
  </si>
  <si>
    <t>Z9218D5CBF</t>
  </si>
  <si>
    <t>BORGO SPURGHI - Servizio anno 2016 presso depuratore e sollevamenti Comune di Ghedi</t>
  </si>
  <si>
    <t>Z6E18D8AEE</t>
  </si>
  <si>
    <t>6616580E88'</t>
  </si>
  <si>
    <t>FORNITURA GASOLIO</t>
  </si>
  <si>
    <t>CAPRICORNO</t>
  </si>
  <si>
    <t>P512</t>
  </si>
  <si>
    <t>Z7E18D5B47</t>
  </si>
  <si>
    <t>PUBBLICITA' GONDAL - Distribuzione calendari</t>
  </si>
  <si>
    <t>Z7518D5AD0</t>
  </si>
  <si>
    <t>RIST/ TRATT/ SANTI - Fornirtura pranzi di lavoro</t>
  </si>
  <si>
    <t>Z3818D5B0A</t>
  </si>
  <si>
    <t>SEBINO CHIMICA - Fornitura prodotti chimici</t>
  </si>
  <si>
    <t>Z5018D5BA0</t>
  </si>
  <si>
    <t>STUDIO LEGALE BEZZI - Prestazione professionale e di consulenza legale</t>
  </si>
  <si>
    <t>ZD518DDF8F</t>
  </si>
  <si>
    <t>ESAL - Bonifica amianto e rifacimento copertura</t>
  </si>
  <si>
    <t>Z7C18DE015</t>
  </si>
  <si>
    <t>GIANT - fornitura sacchi</t>
  </si>
  <si>
    <t>Z3318E3A38</t>
  </si>
  <si>
    <t>INDAM - Servizio analisi ns campioni acqua pioggia/carico provenienti da ns sedi</t>
  </si>
  <si>
    <t>Z8118FD869</t>
  </si>
  <si>
    <t>FARID INDUSTRIE - Manutenzione e ricambi attrezzature</t>
  </si>
  <si>
    <t>Z7818FD8ED</t>
  </si>
  <si>
    <t>ROCCA FABRIZIO IDRAULICO - Manutenzione idraulica ordinaria e straordinaria</t>
  </si>
  <si>
    <t>ROCCA FABRIZIO</t>
  </si>
  <si>
    <t>Z4318FD959</t>
  </si>
  <si>
    <t>SOCAR - Acquisto carrello elevatore usato</t>
  </si>
  <si>
    <t>ZDF1902C93</t>
  </si>
  <si>
    <t>CAMF di TABONI Romano - Fornitura misuratore fiscale</t>
  </si>
  <si>
    <t>Z071911F5C</t>
  </si>
  <si>
    <t>EURO MEC SERVICE Srl - CONDUZIONE DEPURATORE FOGNARIO COMUNALE GHEDI</t>
  </si>
  <si>
    <t>Z801919932</t>
  </si>
  <si>
    <t>MATTIUSSI ECOLOGIA - Fornitura contenitore e composter</t>
  </si>
  <si>
    <t>Z6B191E3EF</t>
  </si>
  <si>
    <t>COGES - Svuotamento cassonetti R/D/ plastica presso ns/ comuni soci</t>
  </si>
  <si>
    <t>Z8D19204A1</t>
  </si>
  <si>
    <t>Fornitura sacchetti in carta per R/D/ Forsu - SUMUS ITALIA</t>
  </si>
  <si>
    <t>SUMUS ITALIA</t>
  </si>
  <si>
    <t>Z211927B92</t>
  </si>
  <si>
    <t>ICLAM - FORNITURA GASOLIO PER AUTOTRAZIONE</t>
  </si>
  <si>
    <t>Z461929A22</t>
  </si>
  <si>
    <t>ANTHEA S/r/l/ - Servizio assistenza ns/ software anno 2016</t>
  </si>
  <si>
    <t>ANTHEA</t>
  </si>
  <si>
    <t>Z07194AD3C</t>
  </si>
  <si>
    <t>IL GELSO - Servizio trasporto container</t>
  </si>
  <si>
    <t>ZA9194ACC7</t>
  </si>
  <si>
    <t>IL GELSO - Servizio raccolta fuori cassonetto e pulizia x Montirone</t>
  </si>
  <si>
    <t>ZD2194AC10</t>
  </si>
  <si>
    <t>IL GELSO - Servizi raccolta PAP straordinari anno 2016</t>
  </si>
  <si>
    <t>ZC319542EF</t>
  </si>
  <si>
    <t>AUTOSCUOLA FEDRO - Formazione per rinnovo cqc</t>
  </si>
  <si>
    <t>Z8F19542A5</t>
  </si>
  <si>
    <t>IL QUADRIFOGLIO - manutenzione aree verdi presso ns/ sedi</t>
  </si>
  <si>
    <t>Z49195088F</t>
  </si>
  <si>
    <t>PROGETTO AZIENDA - Corso per internal auditor ISO 14001 E OHSAS 18001</t>
  </si>
  <si>
    <t>Z9D195427F</t>
  </si>
  <si>
    <t>TELEMACO - Fornitura di sistemi telefonici voip ed assistenza x ns sedi</t>
  </si>
  <si>
    <t>Z23195F565</t>
  </si>
  <si>
    <t>DI/MA - Smaltimento rifiuti inerti</t>
  </si>
  <si>
    <t>Z9C195F5A7</t>
  </si>
  <si>
    <t>FARID INDUSTRIE - Servizio manutenzione ns/ attrezzatura mod/ FM28 su ns/ automezzo aziendale 2963</t>
  </si>
  <si>
    <t>Z0A195DA11</t>
  </si>
  <si>
    <t>ZB0196109D</t>
  </si>
  <si>
    <t>ZD519610C8</t>
  </si>
  <si>
    <t>Z26196168F</t>
  </si>
  <si>
    <t>BENSOS - Fornitura prodotti infopoint</t>
  </si>
  <si>
    <t>Z9F196C266</t>
  </si>
  <si>
    <t>GIANT - Fornitura sacchi compostabili</t>
  </si>
  <si>
    <t>Z591968464</t>
  </si>
  <si>
    <t>GREENPROJECT ITALIA - Fornitura prodotti infopoint</t>
  </si>
  <si>
    <t>Z3C196B37B</t>
  </si>
  <si>
    <t>ONEDIRECT - Fornitura prodotti per telecomunicazioni 2016</t>
  </si>
  <si>
    <t>ZBC19711CA</t>
  </si>
  <si>
    <t>CRC Srl - Servizio analisi omologa sabbie da spazzamento</t>
  </si>
  <si>
    <t>Z091971873</t>
  </si>
  <si>
    <t>PROGEASS - Assicuazione responsabilità amministratori CBBO</t>
  </si>
  <si>
    <t>P645</t>
  </si>
  <si>
    <t>Z29197A475</t>
  </si>
  <si>
    <t>BTE - Fornitura press - container usato</t>
  </si>
  <si>
    <t>Z43197A0AE</t>
  </si>
  <si>
    <t>BTE - Noleggio autoveicoli attrezzati per raccolta rifiuti</t>
  </si>
  <si>
    <t>ZA4197A34B</t>
  </si>
  <si>
    <t>BTE - Fornitura di containers scarrabili e press container</t>
  </si>
  <si>
    <t>ZCB197A014</t>
  </si>
  <si>
    <t>BTE Spa - Fornitura attrezzature e container</t>
  </si>
  <si>
    <t>ZDC197A4A9</t>
  </si>
  <si>
    <t>ZC6197A693</t>
  </si>
  <si>
    <t>REDCOON ITALIA - Fornitura prodotti informatici/elettronici</t>
  </si>
  <si>
    <t>Z74197A415</t>
  </si>
  <si>
    <t>SYSTEM 6 - Fornitura sistema di licenze e software antivirus</t>
  </si>
  <si>
    <t>ZA4197A446</t>
  </si>
  <si>
    <t>SYSTEM 6 - Fornitura sistemi informatici e licenze software per info Castenedolo</t>
  </si>
  <si>
    <t>ZA6197A3D5</t>
  </si>
  <si>
    <t>ZAC SISTEMI - Fornitura, installazione e configurazione sistemi antintrusione presso ns/ negozio Castenedolo</t>
  </si>
  <si>
    <t>Z51197FCB2</t>
  </si>
  <si>
    <t>MAMI - Fornitura espositore completo x info Castenedolo</t>
  </si>
  <si>
    <t>ZC4198003D</t>
  </si>
  <si>
    <t>MAMI - Fornitura prodotti infopoint (Novità Aprile 16)</t>
  </si>
  <si>
    <t>ZF71980529</t>
  </si>
  <si>
    <t>MAMI - Fornitura prodotti x infopoint</t>
  </si>
  <si>
    <t>ZF7197F47E</t>
  </si>
  <si>
    <t>TEOS - Fornitura prodotti infopoint</t>
  </si>
  <si>
    <t>Z111988C3E</t>
  </si>
  <si>
    <t>ZA6199D3AE</t>
  </si>
  <si>
    <t>ZE7199D38D</t>
  </si>
  <si>
    <t>ZE4199D3B9</t>
  </si>
  <si>
    <t>GREENPROJECT - Fornitura prodotti infopoint</t>
  </si>
  <si>
    <t>Z13199D347</t>
  </si>
  <si>
    <t>Z5D199D39D</t>
  </si>
  <si>
    <t>Z5C19A82D9</t>
  </si>
  <si>
    <t>DR TAFFI - Prodotti infopoint</t>
  </si>
  <si>
    <t>ZA319A4F64</t>
  </si>
  <si>
    <t>PROGEASS - Nuove polizze 2016</t>
  </si>
  <si>
    <t>P646</t>
  </si>
  <si>
    <t>ZD319AEC75</t>
  </si>
  <si>
    <t>Z0519AECD2</t>
  </si>
  <si>
    <t>BOLGHERELLO - Fornitura prodotti infopoint</t>
  </si>
  <si>
    <t>ZBE19ABBA8</t>
  </si>
  <si>
    <t>BTE - Fornitura containers scarrabili</t>
  </si>
  <si>
    <t>ZB719AECC1</t>
  </si>
  <si>
    <t>VEMA - Fornitura prodotti infopoint</t>
  </si>
  <si>
    <t>ZB919AD8B4</t>
  </si>
  <si>
    <t>VISIONOVA - Materiale di comunicazione allestimento infopoint Castenedolo</t>
  </si>
  <si>
    <t>ZEC19AB85E</t>
  </si>
  <si>
    <t>VISIONOVA - Materiale di comunicazione x Comune di Castenedolo</t>
  </si>
  <si>
    <t>Z2319B5CD6</t>
  </si>
  <si>
    <t>ZA519BC096</t>
  </si>
  <si>
    <t>LEGLER ITALIA - Fornitura prodotti infopoint</t>
  </si>
  <si>
    <t>Z3019BF078</t>
  </si>
  <si>
    <t>SYSTEM 6 - Fornitura notebook asus professional</t>
  </si>
  <si>
    <t>ZD119CFC64</t>
  </si>
  <si>
    <t>AUTOTRASPORTI 3F - Fornitura di trasporto/ritiro prodotti</t>
  </si>
  <si>
    <t>ZD019CFC1F</t>
  </si>
  <si>
    <t>PRO MUSIC STORE - Fornitura casse acustiche</t>
  </si>
  <si>
    <t>ZE319CFC57</t>
  </si>
  <si>
    <t>SPAZIO GIARDINO FIAM - Fornitura sedie</t>
  </si>
  <si>
    <t>Z2019CFCBA</t>
  </si>
  <si>
    <t>ZAC SISTEMI - Fornitura, installazione e configuazione sistemi videosorveglia info Castenedolo</t>
  </si>
  <si>
    <t>Z0E19D5119</t>
  </si>
  <si>
    <t>ALTARES - Fornitura sistemi taf uhf</t>
  </si>
  <si>
    <t>Z7119D4F59</t>
  </si>
  <si>
    <t>ARCH/ LESIOLI MICHEL - Pratiche esclusione catastale fotovoltaico sede</t>
  </si>
  <si>
    <t>Z5019D513D</t>
  </si>
  <si>
    <t>CARPELLA PIETRO - Servizio rimozione cassonetti e campane comune di Castenedolo</t>
  </si>
  <si>
    <t>ZE519D5038</t>
  </si>
  <si>
    <t>EDLGHEDI - Realizzazione controssoffitto e installazione cartongesso presso info castenedolo</t>
  </si>
  <si>
    <t>Z1319D507C</t>
  </si>
  <si>
    <t>ELETTRICA FABER - Fornitura realizzazione impianto elettrico presso negozio di Castenedolo</t>
  </si>
  <si>
    <t>Z2719D4D0D</t>
  </si>
  <si>
    <t>EUROSINTEX - Fornitura bidoni carrellati</t>
  </si>
  <si>
    <t>ZD719D505E</t>
  </si>
  <si>
    <t>IDRAULICA ROCCA FABRIZIO - Fornitura e installazione sistema di condizionamento presso ns/ negozio Castenedolo</t>
  </si>
  <si>
    <t>ZB519D4F0C</t>
  </si>
  <si>
    <t>ITALIANA LEGNO - Fornitura mobili espositori e relativa installazione presso ns/ negozio castenedolo</t>
  </si>
  <si>
    <t>Z8E19D504D</t>
  </si>
  <si>
    <t>MARINI F/LLI - Tinteggiatura pareti ns/ negozio Castenedolo</t>
  </si>
  <si>
    <t>Z1B19D0820</t>
  </si>
  <si>
    <t>MATTIUSSI ECOLOGIA - Servizio contenitore e composter</t>
  </si>
  <si>
    <t>Z9819D500E</t>
  </si>
  <si>
    <t>MOR MARIO - Servizio realizzazione opere murarie presso le ns/ sedi</t>
  </si>
  <si>
    <t>ZC019D5108</t>
  </si>
  <si>
    <t>RIZZI E LUSSIGNOLI - Fornitura e posa pavimentazione per ns/ negozio Castenedolo</t>
  </si>
  <si>
    <t>Z7919D4F8B</t>
  </si>
  <si>
    <t>SERRAMENTI ERREDUE - Fornitura e installazione serramenti in alluminio ns/ negozio Castenedolo</t>
  </si>
  <si>
    <t>ZF719D5126</t>
  </si>
  <si>
    <t>SYSTEM 6 - Fornitura stampanti termiche per etichette x negozi Castenedolo e Carpenedolo</t>
  </si>
  <si>
    <t>Z1A19D9CE3</t>
  </si>
  <si>
    <t>ANTHEA - Fornitura di sistemi LETTURA TAG ANDROID UHF 2016</t>
  </si>
  <si>
    <t>Z2E19E3654</t>
  </si>
  <si>
    <t>ANTHEA - Black box gps x ns/ nuovi Automezzi</t>
  </si>
  <si>
    <t>Z8519F70FA</t>
  </si>
  <si>
    <t>REDCOON ITALIA - Fornitura prodotti Iphone 6s</t>
  </si>
  <si>
    <t>Z7D19F70C8</t>
  </si>
  <si>
    <t>SARTORI AMBIENTE - Contenitori x effettuazione raccolta differenziata</t>
  </si>
  <si>
    <t>ZEA19FAC8E</t>
  </si>
  <si>
    <t>EFFEBIEMME - Fornitura arredi ns/ sede centrale</t>
  </si>
  <si>
    <t>Z4419FAAF4</t>
  </si>
  <si>
    <t>PRIMA ASCENSORI - Assistenza e manutenzione ns ascensore presso sede centrale</t>
  </si>
  <si>
    <t>Z6E1A0B146</t>
  </si>
  <si>
    <t>GALENO - Servizio "Sorveglianza Sanitaria" 2016</t>
  </si>
  <si>
    <t>Z7C1A14919</t>
  </si>
  <si>
    <t>BTE - Fornitura di container con copertura usato</t>
  </si>
  <si>
    <t>Z1F1A164FA</t>
  </si>
  <si>
    <t>CLARENS - Pulizia pavimenti uffici</t>
  </si>
  <si>
    <t>ZC71A29BF7</t>
  </si>
  <si>
    <t>ADECCO ITALIA - RICERCA E SELEZIONE</t>
  </si>
  <si>
    <t>Z791A29D7E</t>
  </si>
  <si>
    <t>ANDROMEDA - PAP VETRO ISORELLA</t>
  </si>
  <si>
    <t>ZE71A29DBA</t>
  </si>
  <si>
    <t>ANDROMEDA - PAP Frazione organica e secca residua ACQUAFREDDA</t>
  </si>
  <si>
    <t>Z101A29DA0</t>
  </si>
  <si>
    <t>ANDROMEDA  - PAP Frazione Organica e custodia Isola VISANO</t>
  </si>
  <si>
    <t>Z241A29D22</t>
  </si>
  <si>
    <t>CAUTO COOP SOC - Raccolta pap plastica x Carpenedolo</t>
  </si>
  <si>
    <t>CAUTO</t>
  </si>
  <si>
    <t>ZDA1A29A39</t>
  </si>
  <si>
    <t>GESA - Servizio distribuzione automatica</t>
  </si>
  <si>
    <t>2016/19</t>
  </si>
  <si>
    <t>Z331A29C46</t>
  </si>
  <si>
    <t>PUBLIADIGE - Servizio "inserzione su Bresciaoggi"</t>
  </si>
  <si>
    <t>Z751A29D65</t>
  </si>
  <si>
    <t>ROCCA FABRIZIO - Fornitura e installazione nuovi ventilconvettori presso ns sede</t>
  </si>
  <si>
    <t>ZD91A29CE5</t>
  </si>
  <si>
    <t>SOVEA - Trasporto e smaltimento frazione organica GHEDI</t>
  </si>
  <si>
    <t>67146028DA</t>
  </si>
  <si>
    <t>ANDROMEDA - Raccolta pap rifiuti frazione organica e plastica Calvisano</t>
  </si>
  <si>
    <t>P503</t>
  </si>
  <si>
    <t>67146364EA</t>
  </si>
  <si>
    <t>ANDROMEDA - Servizio raccolta PAP carta, vetro e plastica Montichiari</t>
  </si>
  <si>
    <t>P504</t>
  </si>
  <si>
    <t>671465221F</t>
  </si>
  <si>
    <t>ANDROMEDA - Raccolta PAP RIFIUTI FRAZIONE ORGANICA E SECCA Montichiari</t>
  </si>
  <si>
    <t>P507</t>
  </si>
  <si>
    <t>Z1B1A2FEB7</t>
  </si>
  <si>
    <t>6714474F37</t>
  </si>
  <si>
    <t>IL GELSO - Servizio Raccolta rifiuti e servizi accessori GHEDI</t>
  </si>
  <si>
    <t>CANCELLATO</t>
  </si>
  <si>
    <t>67143790D6</t>
  </si>
  <si>
    <t>PROGETTO BESSIMO - Servizio spazzamento manuale, pulizia aree verdi x Montichiari</t>
  </si>
  <si>
    <t>P499</t>
  </si>
  <si>
    <t>67140132CD</t>
  </si>
  <si>
    <t>SANITARIA - Caricamento , trasporto e smaltimento frazione organica</t>
  </si>
  <si>
    <t>P497</t>
  </si>
  <si>
    <t>Z111A394F9</t>
  </si>
  <si>
    <t>CARPELLA PIETRO - Rimozione cassonetti e posizionamento campane Calvisano</t>
  </si>
  <si>
    <t>Z621A3953C</t>
  </si>
  <si>
    <t>ELLISSE - Verifica periodica degli impianti presso isola ecologica Carpenedolo</t>
  </si>
  <si>
    <t>ZB81A3CBCA</t>
  </si>
  <si>
    <t>GRAPHICTIME - Fornitura zaini e t-shirt per comune Carpenedolo</t>
  </si>
  <si>
    <t>Z1B1A3CBA2</t>
  </si>
  <si>
    <t>SPAZIO VERDE - Fornitura sistemi raccolta differenziata x Comune Carpenedolo</t>
  </si>
  <si>
    <t>Z5D1A395D9</t>
  </si>
  <si>
    <t>SUMUS ITALIA - Fornitura sacchetti in carta per RD CARTA</t>
  </si>
  <si>
    <t>Z1A1A40922</t>
  </si>
  <si>
    <t>CUELLI FRANCESCO - Fornitura lubrificante x spazzatrice</t>
  </si>
  <si>
    <t>ZA21A3F6E2</t>
  </si>
  <si>
    <t>ZA41A40912</t>
  </si>
  <si>
    <t>MONTALTO - Fornitura prodotti infopoint</t>
  </si>
  <si>
    <t>Z221A40954</t>
  </si>
  <si>
    <t>OPTIMA NATURALS - Fornitura prodotti infopoint Montichiari</t>
  </si>
  <si>
    <t>Z8B1A40932</t>
  </si>
  <si>
    <t>OPTIMA NATURALS - Fornitura prodotti infopoint Carpenedolo</t>
  </si>
  <si>
    <t>ZEB1A44A4A</t>
  </si>
  <si>
    <t>SYSTEM 6 - Fornitura notebook hp ultrabook</t>
  </si>
  <si>
    <t>ZD51A4A56D</t>
  </si>
  <si>
    <t>GALLERIA DELLA NATURA - Educazione ambientale comune di Castenedolo</t>
  </si>
  <si>
    <t>6726691105</t>
  </si>
  <si>
    <t>IL GELSO - SERVIZO RACXCOLTA RIFIUTI GHEDI</t>
  </si>
  <si>
    <t>P533</t>
  </si>
  <si>
    <t>ZC11A52C3E</t>
  </si>
  <si>
    <t>DR TAFFI - Fornitura prodotti ordine Natalizio</t>
  </si>
  <si>
    <t>Z471A52CB2</t>
  </si>
  <si>
    <t>ZF81A52C5C</t>
  </si>
  <si>
    <t>OLIVE - Fornitura prodotti infopoint</t>
  </si>
  <si>
    <t>ZB91A52C0C</t>
  </si>
  <si>
    <t>SERRAMENTI ERREDUE - Fornitura e installazione vetri uffici</t>
  </si>
  <si>
    <t>Z961A53639</t>
  </si>
  <si>
    <t>ZAC SISTEMI - Fornitura ed installazione sistema videosorveglianza sede</t>
  </si>
  <si>
    <t>Z091A621C5</t>
  </si>
  <si>
    <t>ANDROMEDA - Servizio guardiania straordinaria ns isole ecologiche</t>
  </si>
  <si>
    <t>Z121A62046</t>
  </si>
  <si>
    <t>ANDROMEDA - Fornitura di raccolta carta/cartone mercato settimanale Montichiari</t>
  </si>
  <si>
    <t>Z351A621DD</t>
  </si>
  <si>
    <t>ANDROMEDA - Ritiro rifiuti su chiamata</t>
  </si>
  <si>
    <t>Z611A621F5</t>
  </si>
  <si>
    <t>ANDROMEDA - Fornitura e servizio supporto spazzamento</t>
  </si>
  <si>
    <t>Z791A62095</t>
  </si>
  <si>
    <t>ANDROMEDA - Ritiro rifiuti ingombranti CARPENEDOLO</t>
  </si>
  <si>
    <t>Z921A62075</t>
  </si>
  <si>
    <t>ANDROMEDA - Raccolta rifiuti utenze non domestiche fuori cassonetto CALVISANO</t>
  </si>
  <si>
    <t>ZB01A621AE</t>
  </si>
  <si>
    <t>ANDROMEDA - Ritiro rifiuti aziende Montichiari su chiamata</t>
  </si>
  <si>
    <t>Z0A1A6220A</t>
  </si>
  <si>
    <t>CAUTO - Conferimento e/o ritiro rifiuti presso comune di CARPENEDOLO</t>
  </si>
  <si>
    <t>Z691A62227</t>
  </si>
  <si>
    <t>CAUTO - Servizio di igiene urbana CASTENEDOLO</t>
  </si>
  <si>
    <t>ZB01A620B3</t>
  </si>
  <si>
    <t>CAUTO - Raccolta pannmolini/pannoloni CARPENEDOLO</t>
  </si>
  <si>
    <t>ZCC1A62162</t>
  </si>
  <si>
    <t>COOP IL GELSO - Ritiro/trasporto e smaltimento toner esausti</t>
  </si>
  <si>
    <t>IL GELSO</t>
  </si>
  <si>
    <t>Z061A620F6</t>
  </si>
  <si>
    <t>ZA21A620D9</t>
  </si>
  <si>
    <t>IL GELSO - Ritiro/trasporto e smaltimento medicinali scaduti</t>
  </si>
  <si>
    <t>ZBD1A62143</t>
  </si>
  <si>
    <t>IL GELSO - Raccolta fuoricassonetto e pulizia MONTIRONE</t>
  </si>
  <si>
    <t>ZC81A62244</t>
  </si>
  <si>
    <t>IL GELSO - Ritiro/trasporto e smaltimento imballaggi carta/cartone</t>
  </si>
  <si>
    <t>ZD71A62263</t>
  </si>
  <si>
    <t>IL GELSO - Raccolta PAP straordinari</t>
  </si>
  <si>
    <t>6732797FD5</t>
  </si>
  <si>
    <t>MAESTRI FELICE - Manutenzione e riparazione veicoli e attrezature</t>
  </si>
  <si>
    <t>P563</t>
  </si>
  <si>
    <t>ZF11A6218D</t>
  </si>
  <si>
    <t>MATTIUSSI ECOLOGIA - Fornitura contenitore</t>
  </si>
  <si>
    <t>Z031A62027</t>
  </si>
  <si>
    <t>Z7E1A623E4</t>
  </si>
  <si>
    <t>PROGETTO AZIENDA - Consulenza e verifica rischi lavoratori</t>
  </si>
  <si>
    <t>Z2B1A71835</t>
  </si>
  <si>
    <t>Z9D1A799F6</t>
  </si>
  <si>
    <t>CENPI - Verifica periodica ns/ GRU</t>
  </si>
  <si>
    <t>Z951A799C4</t>
  </si>
  <si>
    <t>PROGETTO AZIENDA - Analisi e verifica protezione contro fulmini</t>
  </si>
  <si>
    <t>Z861A83976</t>
  </si>
  <si>
    <t>LINEA STRADALE - Fornitura di spazzole per ns spazzatrici</t>
  </si>
  <si>
    <t>Z121A83992</t>
  </si>
  <si>
    <t>MARINI F/LLI - Tinteggiatura pareti ns/ sede centrale</t>
  </si>
  <si>
    <t>ZD21A8395B</t>
  </si>
  <si>
    <t>NST di FRACCARO - Fornitura e installazione tendaggi per infopoint Castenedolo</t>
  </si>
  <si>
    <t>Z221A85760</t>
  </si>
  <si>
    <t>REDCOON ITALIA - Fornitura tablet</t>
  </si>
  <si>
    <t>Z401A8899F</t>
  </si>
  <si>
    <t>ANTHEA - Fornitura TAG RFID UHF</t>
  </si>
  <si>
    <t>P581</t>
  </si>
  <si>
    <t>Z071A88CE3</t>
  </si>
  <si>
    <t>ANTHEA - Fornitura Badges con banda magnetica</t>
  </si>
  <si>
    <t>P582</t>
  </si>
  <si>
    <t>Z391A93256</t>
  </si>
  <si>
    <t>EDILGHEDI - Realizzazione parete in cartongesso per archivio SEDE</t>
  </si>
  <si>
    <t>P588</t>
  </si>
  <si>
    <t>ZE01A9323F</t>
  </si>
  <si>
    <t>IL GELSO - Servizio raccolta PAP percorso esterno GHEDI</t>
  </si>
  <si>
    <t>P586</t>
  </si>
  <si>
    <t>ZEB1A93245</t>
  </si>
  <si>
    <t>IL GELSO - Servizio raccolta PAP VERDE CASTENEDOLO</t>
  </si>
  <si>
    <t>P587</t>
  </si>
  <si>
    <t>Z061A93251</t>
  </si>
  <si>
    <t>IL GELSO - Servizio raccolta PAP Vetro e metalli CASTENEDOLO</t>
  </si>
  <si>
    <t>P589</t>
  </si>
  <si>
    <t>Z491A9A66C</t>
  </si>
  <si>
    <t>IL GELSO - Raccolta PAP 3° Raccolta UMIDO GHEDI</t>
  </si>
  <si>
    <t>P593</t>
  </si>
  <si>
    <t>ZD01A9A688</t>
  </si>
  <si>
    <t>IL GELSO - Raccolta PAP 3° Raccolta UMIDO CASTENEDOLO</t>
  </si>
  <si>
    <t>P592</t>
  </si>
  <si>
    <t>ZB91AA52C7</t>
  </si>
  <si>
    <t>GRUPPO ITALTELO - Fornitura sistemi pubblicitari ns/ info Castenedolo</t>
  </si>
  <si>
    <t>P597</t>
  </si>
  <si>
    <t>Z931AA99EA</t>
  </si>
  <si>
    <t>P603</t>
  </si>
  <si>
    <t>ZEE1AA99EE</t>
  </si>
  <si>
    <t>P602</t>
  </si>
  <si>
    <t>Z381AA99E6</t>
  </si>
  <si>
    <t>SYSTEM 6 - Fornitura supporto backup x ns/ negozi</t>
  </si>
  <si>
    <t>P604</t>
  </si>
  <si>
    <t>Z671AAF30B</t>
  </si>
  <si>
    <t>GRUPPO BOSSONI - Assistenza Tagliando ns/ autovettura</t>
  </si>
  <si>
    <t>P605</t>
  </si>
  <si>
    <t>Z0B1AB1DE6</t>
  </si>
  <si>
    <t>SPAZIO VERDE INTERNATIONAL - Fornitura cestini raccolta rifiuti x Montichiari</t>
  </si>
  <si>
    <t>SPAZIO VERDE</t>
  </si>
  <si>
    <t>P612</t>
  </si>
  <si>
    <t>Z951AB4413</t>
  </si>
  <si>
    <t>COSEA - Assistenza e supporto specialistico x la gestione Tariffa rifiuti biennio 2016/2017</t>
  </si>
  <si>
    <t>P614</t>
  </si>
  <si>
    <t>Z1E1AB445B</t>
  </si>
  <si>
    <t>OIKOS PROGETTI - Supporto consulenziale mantenimento Certificazioni</t>
  </si>
  <si>
    <t>P613</t>
  </si>
  <si>
    <t>67666196A4</t>
  </si>
  <si>
    <t>DESENZANO MOTORI - Fornitura nuovo AUTOMEZZO discovery sport</t>
  </si>
  <si>
    <t>P622</t>
  </si>
  <si>
    <t>ZBA1ACE200</t>
  </si>
  <si>
    <t>CRIBIS D&amp;B SRL - Servizio informativo per la gestione del rischio di credito e commerciale</t>
  </si>
  <si>
    <t>P626</t>
  </si>
  <si>
    <t>Z111AD05D4</t>
  </si>
  <si>
    <t>P628</t>
  </si>
  <si>
    <t>Z671ACFF98</t>
  </si>
  <si>
    <t>MAMI - Fornitura prodotti infopoint</t>
  </si>
  <si>
    <t>P627</t>
  </si>
  <si>
    <t>ZDB1AD82DE</t>
  </si>
  <si>
    <t>P629</t>
  </si>
  <si>
    <t>Z4A1AD8301</t>
  </si>
  <si>
    <t>P630</t>
  </si>
  <si>
    <t>Z071AE3314</t>
  </si>
  <si>
    <t>FIORAVANTI LUCA - Supporto tecnico/professionale</t>
  </si>
  <si>
    <t>P638</t>
  </si>
  <si>
    <t>ZBE1AE3266</t>
  </si>
  <si>
    <t>P636</t>
  </si>
  <si>
    <t>ZDD1AE31EE</t>
  </si>
  <si>
    <t>MATTIUSSI ECOLOGIA - Fornitura sacchi compostabili</t>
  </si>
  <si>
    <t>P635</t>
  </si>
  <si>
    <t>Z091AE32A3</t>
  </si>
  <si>
    <t>SYSTEMA AMBIENTE - Conferimento rifiuti biodegradabili</t>
  </si>
  <si>
    <t>P637</t>
  </si>
  <si>
    <t>Z321AE72A2</t>
  </si>
  <si>
    <t>AUTOSCUOLA RIK - formazione per rinnovo CQC</t>
  </si>
  <si>
    <t>P643</t>
  </si>
  <si>
    <t>ZDC1AE725F</t>
  </si>
  <si>
    <t>DELTA TRE - prestazione professionale</t>
  </si>
  <si>
    <t>P642</t>
  </si>
  <si>
    <t>ZB91AE72BE</t>
  </si>
  <si>
    <t>XEROX ITALIA - locazione fotocopiatrice Xerox 7225</t>
  </si>
  <si>
    <t>P644</t>
  </si>
  <si>
    <t>Z1B1AEB4FD</t>
  </si>
  <si>
    <t>BORGO SPURGHI - interventi di pulizia straordinaria</t>
  </si>
  <si>
    <t>P649</t>
  </si>
  <si>
    <t>Z131AEB4CB</t>
  </si>
  <si>
    <t>CAMF - canone assistenza misuratore fiscale infopoint Carpenedolo</t>
  </si>
  <si>
    <t>P650</t>
  </si>
  <si>
    <t>ZD61AEB36D</t>
  </si>
  <si>
    <t>CAUTO - progetto rete cooperative Cauto per Comune di Carpenedolo</t>
  </si>
  <si>
    <t>P652</t>
  </si>
  <si>
    <t>Z661AEB49D</t>
  </si>
  <si>
    <t>CAUTO - progetto classi riciclone per Comune di Carpenedolo</t>
  </si>
  <si>
    <t>P651</t>
  </si>
  <si>
    <t>Z621AEB28E</t>
  </si>
  <si>
    <t>VISIONOVA - allestimento Infopoint Ghedi e flyer per servizi aziende</t>
  </si>
  <si>
    <t>P653</t>
  </si>
  <si>
    <t>Z7E1AF3B86</t>
  </si>
  <si>
    <t>ELETTRICA FABER - Realizzazione impianto elettrico presso nuovo negozio Ghedi</t>
  </si>
  <si>
    <t>P657</t>
  </si>
  <si>
    <t>Z041AF3BFA</t>
  </si>
  <si>
    <t>ELLISSE - Verifica periodica degli impianti ns/ isola ecologica Ghedi</t>
  </si>
  <si>
    <t>P661</t>
  </si>
  <si>
    <t>Z661AF3BEB</t>
  </si>
  <si>
    <t>ITALIANA LEGNO - Fornitura di arredo e installazione nuovo negozio Ghedi</t>
  </si>
  <si>
    <t>P660</t>
  </si>
  <si>
    <t>Z031AF3BB5</t>
  </si>
  <si>
    <t>ROCCA FABRIZIO - Fornitura e installazione sistema di condizionamento presso nuovo negozio Ghedi</t>
  </si>
  <si>
    <t>P659</t>
  </si>
  <si>
    <t>Z321AF3BA1</t>
  </si>
  <si>
    <t>ZAC SISTEMI - Fornitura , installazione e configurazione sistemi videosorveglianza negozio Ghedi</t>
  </si>
  <si>
    <t>P658</t>
  </si>
  <si>
    <t>Z801AF3C10</t>
  </si>
  <si>
    <t>ZAC SISTEMI - Fornitura e installazione sistemi antintrusione negozio Ghedi</t>
  </si>
  <si>
    <t>P662</t>
  </si>
  <si>
    <t>Z501AFCC00</t>
  </si>
  <si>
    <t>DOTTI - Spazzamento meccanico anno 2016</t>
  </si>
  <si>
    <t>P667</t>
  </si>
  <si>
    <t>Z5E1AFCBDA</t>
  </si>
  <si>
    <t>LA PUBBLICITA' - Ordine Aperto x stampa e sistemi di pubblicità</t>
  </si>
  <si>
    <t>P666</t>
  </si>
  <si>
    <t>ZB21B002D9</t>
  </si>
  <si>
    <t>AMPEGROUP - Riparazione ns/ idropulitrice</t>
  </si>
  <si>
    <t>P669</t>
  </si>
  <si>
    <t>ZA41B0264B</t>
  </si>
  <si>
    <t>GIANT - Fornitura sacchi 90 lt</t>
  </si>
  <si>
    <t>P671</t>
  </si>
  <si>
    <t>ZA81B02664</t>
  </si>
  <si>
    <t>GIANT - Fornitura sacchi 110 lt</t>
  </si>
  <si>
    <t>P672</t>
  </si>
  <si>
    <t>ZD01B04BA5</t>
  </si>
  <si>
    <t>RIST/ ODEON - Servizio somministrazione pasti 2016</t>
  </si>
  <si>
    <t>P677</t>
  </si>
  <si>
    <t>Z3C1B03567</t>
  </si>
  <si>
    <t>SCATOLIFICIO GHEDESE - Fornitura materiale n° 100 scatole AMERICANA</t>
  </si>
  <si>
    <t>P676</t>
  </si>
  <si>
    <t>Z171B0353C</t>
  </si>
  <si>
    <t>SELENE - Servizio intervento straordinario x infopoint Castenedolo</t>
  </si>
  <si>
    <t>P675</t>
  </si>
  <si>
    <t>Z7B1B034BC</t>
  </si>
  <si>
    <t>TIPOPENNATI - Fornitura stampati ordine Aperto</t>
  </si>
  <si>
    <t>P673</t>
  </si>
  <si>
    <t>Z991B034FA</t>
  </si>
  <si>
    <t>VISIONOVA - Servizi a canone x sito web e Newsletter</t>
  </si>
  <si>
    <t>P674</t>
  </si>
  <si>
    <t>ZEC1B08F00</t>
  </si>
  <si>
    <t>ICLAM - Fornitura AD BLUE</t>
  </si>
  <si>
    <t>P678</t>
  </si>
  <si>
    <t>Z451B14B57</t>
  </si>
  <si>
    <t>BRANDI - Fornitura shoppers x infopoint</t>
  </si>
  <si>
    <t>P687</t>
  </si>
  <si>
    <t>Z4C1B165BD</t>
  </si>
  <si>
    <t>P688</t>
  </si>
  <si>
    <t>ZE31B140FB</t>
  </si>
  <si>
    <t>SYSTEM 6 - Fornitura supporti HDD BACKUP</t>
  </si>
  <si>
    <t>P686</t>
  </si>
  <si>
    <t>Z701B21FED</t>
  </si>
  <si>
    <t>P695</t>
  </si>
  <si>
    <t>Z2E1B2E6D2</t>
  </si>
  <si>
    <t>CENTRO KAPPA - Installazione nuova spira x automazione sbarre uscita x isola CALVISANO</t>
  </si>
  <si>
    <t>P702</t>
  </si>
  <si>
    <t>ZD81B2E68F</t>
  </si>
  <si>
    <t>EUROSINTEX - Fornitura contenitori R/D/ per Comune Montirone</t>
  </si>
  <si>
    <t>P703</t>
  </si>
  <si>
    <t>Z701B2BFBE</t>
  </si>
  <si>
    <t>G/F/ CASCAMI - Ritiro e smaltimento rifiuti non conformi</t>
  </si>
  <si>
    <t>GF CASCAMI</t>
  </si>
  <si>
    <t>P698</t>
  </si>
  <si>
    <t>Z951B3DE35</t>
  </si>
  <si>
    <t>ETIQUBE - Servizio assistenza e copia XEROX WORKCENTER 7225</t>
  </si>
  <si>
    <t>P711</t>
  </si>
  <si>
    <t>Z221B3DE96</t>
  </si>
  <si>
    <t>IL QUADRIFOGLIO - Manutenzione verde x ns/ Comune socio</t>
  </si>
  <si>
    <t>P709</t>
  </si>
  <si>
    <t>Z0A1B3DE00</t>
  </si>
  <si>
    <t>LOGICA COMMERCIALE - Fornitura scaffalature industriali</t>
  </si>
  <si>
    <t>P712</t>
  </si>
  <si>
    <t>Z9D1B3DE67</t>
  </si>
  <si>
    <t>PARISI ALESSANDRO - Verifica e compilazione registro climatizzatore RHOSS</t>
  </si>
  <si>
    <t>P710</t>
  </si>
  <si>
    <t>68095591DB</t>
  </si>
  <si>
    <t>ANDROMEDA - PAP ORGANIZO E SECCO MONTICHIARI</t>
  </si>
  <si>
    <t>P714</t>
  </si>
  <si>
    <t>ZEA1B45B16</t>
  </si>
  <si>
    <t>ANDROMEDA - PAP vetro Isorella</t>
  </si>
  <si>
    <t>P716</t>
  </si>
  <si>
    <t>Z461B45B01</t>
  </si>
  <si>
    <t>ANDROMEDA - PAP organico e custodia isola Visano</t>
  </si>
  <si>
    <t>P717</t>
  </si>
  <si>
    <t>68095477F2</t>
  </si>
  <si>
    <t>ANDROMEDA - PAP CARTA, VETRO W PLASTICA MONTICHIARI</t>
  </si>
  <si>
    <t>P718</t>
  </si>
  <si>
    <t>6809552C11</t>
  </si>
  <si>
    <t>ANDROMEDA - PAP ORGANICO E PLASTICA CALVISANO</t>
  </si>
  <si>
    <t>P719</t>
  </si>
  <si>
    <t>Z871B45AE0</t>
  </si>
  <si>
    <t>ANDROMEDA - PAP Oganico e Secco Acquafredda</t>
  </si>
  <si>
    <t>P720</t>
  </si>
  <si>
    <t>Z951B45ABA</t>
  </si>
  <si>
    <t>CAUTO - Servizio PAP Plastica Carpenedolo</t>
  </si>
  <si>
    <t>P721</t>
  </si>
  <si>
    <t>68095434A6</t>
  </si>
  <si>
    <t>IL GELSO - Raccolta rifiuti e servizi accessori Ghedi</t>
  </si>
  <si>
    <t>P715</t>
  </si>
  <si>
    <t>Z491B41E0B</t>
  </si>
  <si>
    <t>P713</t>
  </si>
  <si>
    <t>6809556F5D</t>
  </si>
  <si>
    <t>PROGETTO BESSIMO - Spazzamento manuale, pulizia aree verdi MONTICHIARI</t>
  </si>
  <si>
    <t>P722</t>
  </si>
  <si>
    <t>Z681B471E5</t>
  </si>
  <si>
    <t>LA SOSTA DEL BUONGUSTAIO - Servizio somministrazione pasti</t>
  </si>
  <si>
    <t>P723</t>
  </si>
  <si>
    <t>ZB51B4DFDF</t>
  </si>
  <si>
    <t>P728</t>
  </si>
  <si>
    <t>ZF71B4E003</t>
  </si>
  <si>
    <t>P729</t>
  </si>
  <si>
    <t>Z4D1B50974</t>
  </si>
  <si>
    <t>LINA STRADALE - Fornitura spazzole x spazzatrice</t>
  </si>
  <si>
    <t>LINEA STRADALE</t>
  </si>
  <si>
    <t>P731</t>
  </si>
  <si>
    <t>Z591B509BF</t>
  </si>
  <si>
    <t>MARINI F/LLI - Tinteggiatura pareti negozio Ghedi + sede centrale</t>
  </si>
  <si>
    <t>P730</t>
  </si>
  <si>
    <t>Z821B5ADC0</t>
  </si>
  <si>
    <t>ANTHEA - Assistenza e consulenza ns software 2016/2017</t>
  </si>
  <si>
    <t>P739</t>
  </si>
  <si>
    <t>Z7E1B5932E</t>
  </si>
  <si>
    <t>P736</t>
  </si>
  <si>
    <t>Z7B1B5A20F</t>
  </si>
  <si>
    <t>BALZANELLI - Fornitura press-container a noleggio e ritiro carta e plastica isole Remedello e Isorella</t>
  </si>
  <si>
    <t>P738</t>
  </si>
  <si>
    <t>ZE31B592F3</t>
  </si>
  <si>
    <t>P737</t>
  </si>
  <si>
    <t>Z5B1B5938D</t>
  </si>
  <si>
    <t>PROGETTO AZIENDA - Servizi accessori e consulenza</t>
  </si>
  <si>
    <t>P735</t>
  </si>
  <si>
    <t>Z4A1B688FD</t>
  </si>
  <si>
    <t>P742</t>
  </si>
  <si>
    <t>ZDD1B73208</t>
  </si>
  <si>
    <t>ANDROMEDA - Guardiania straordinaria presso ns isole ecologiche</t>
  </si>
  <si>
    <t>P750</t>
  </si>
  <si>
    <t>Z211B73258</t>
  </si>
  <si>
    <t>ANDROMEDA - Servizio ritiro rifiuti su chiamata</t>
  </si>
  <si>
    <t>P751</t>
  </si>
  <si>
    <t>Z471B732C8</t>
  </si>
  <si>
    <t>ANDROMEDA - Raccolta rifiuti carta/acrtone presso mercato settimanale Montichiari</t>
  </si>
  <si>
    <t>P752</t>
  </si>
  <si>
    <t>Z081B73373</t>
  </si>
  <si>
    <t>ANDROMEDA - Servizio supporto a spazzamento meccanico Carpenedolo</t>
  </si>
  <si>
    <t>P753</t>
  </si>
  <si>
    <t>Z9A1B73490</t>
  </si>
  <si>
    <t>ANDROMEDA - Ritiro rifiuti aziende Montichiari</t>
  </si>
  <si>
    <t>P754</t>
  </si>
  <si>
    <t>ZCB1B73506</t>
  </si>
  <si>
    <t>ANDROMEDA - Servizio raccolta rifiuti utenze non domestiche e fuori cassonetto Calvisano</t>
  </si>
  <si>
    <t>P755</t>
  </si>
  <si>
    <t>ZC11B73545</t>
  </si>
  <si>
    <t>ANDROMEDA - Ritiro rifiuti ingombranti Carpenedolo</t>
  </si>
  <si>
    <t>P756</t>
  </si>
  <si>
    <t>Z601B731AD</t>
  </si>
  <si>
    <t>P749</t>
  </si>
  <si>
    <t>ZB81B736C4</t>
  </si>
  <si>
    <t>CAUTO - Servizio raccolta pannolini/pannoloni x Carpenedolo</t>
  </si>
  <si>
    <t>P757</t>
  </si>
  <si>
    <t>Z1C1B737DC</t>
  </si>
  <si>
    <t>CAUTO - Conferimento e/o ritiro rifiuti presso Carpenedolo</t>
  </si>
  <si>
    <t>P758</t>
  </si>
  <si>
    <t>Z2F1B73CFB</t>
  </si>
  <si>
    <t>CAUTO - Servizio di igiene urbana presso Castenedolo</t>
  </si>
  <si>
    <t>P759</t>
  </si>
  <si>
    <t>Z451B71F9D</t>
  </si>
  <si>
    <t>P747</t>
  </si>
  <si>
    <t>ZB71B73D5C</t>
  </si>
  <si>
    <t>IL GELSO - Trasporto container</t>
  </si>
  <si>
    <t>P760</t>
  </si>
  <si>
    <t>ZD91B73DB3</t>
  </si>
  <si>
    <t>P761</t>
  </si>
  <si>
    <t>Z9D1B73E32</t>
  </si>
  <si>
    <t>P762</t>
  </si>
  <si>
    <t>Z371B73F23</t>
  </si>
  <si>
    <t>P763</t>
  </si>
  <si>
    <t>Z1A1B74025</t>
  </si>
  <si>
    <t>IL GELSO - Raccolta fuori cassonetto e pulizia Comune Montirone</t>
  </si>
  <si>
    <t>P764</t>
  </si>
  <si>
    <t>ZE81B741BE</t>
  </si>
  <si>
    <t>IL GELSO - Ritiro/trasporto e smaltimento toner esausti</t>
  </si>
  <si>
    <t>P765</t>
  </si>
  <si>
    <t>Z731B74290</t>
  </si>
  <si>
    <t>IL GELSO - Raccolta PAP verde biodegradabilex Castenedolo</t>
  </si>
  <si>
    <t>P766</t>
  </si>
  <si>
    <t>Z5E1B742C9</t>
  </si>
  <si>
    <t>IL GELSO - Raccolta PAP percorso esterno Comune di Ghedi</t>
  </si>
  <si>
    <t>P767</t>
  </si>
  <si>
    <t>Z871B7430D</t>
  </si>
  <si>
    <t>IL GELSO - Raccolta PAP Vetro e metalli X Castenedolo</t>
  </si>
  <si>
    <t>P768</t>
  </si>
  <si>
    <t>Z8A1B743DC</t>
  </si>
  <si>
    <t>NST Fraccaro Alessandro - Tendaggi e relativa installazione presso negozio Ghedi</t>
  </si>
  <si>
    <t>NST di FRACCARO</t>
  </si>
  <si>
    <t>P770</t>
  </si>
  <si>
    <t>Z041B750C4</t>
  </si>
  <si>
    <t>SYSTEM 6 - Licenza aggiuntiva software gestionale ns/ infopoint</t>
  </si>
  <si>
    <t>P771</t>
  </si>
  <si>
    <t>Z101B74355</t>
  </si>
  <si>
    <t>TEAMVIEWER - Licenza Business controllo remoto "TEAM VIEWER"</t>
  </si>
  <si>
    <t>P769</t>
  </si>
  <si>
    <t>ZA61B71F49</t>
  </si>
  <si>
    <t>P748</t>
  </si>
  <si>
    <t>Z1D1B7D6F7</t>
  </si>
  <si>
    <t>IL GELSO - Servizio raccolta PAP Frazione Umido</t>
  </si>
  <si>
    <t>P773</t>
  </si>
  <si>
    <t>2016/2017</t>
  </si>
  <si>
    <t>ZDE1B8A0FF</t>
  </si>
  <si>
    <t>P778</t>
  </si>
  <si>
    <t>ZCA1B89F87</t>
  </si>
  <si>
    <t>P777</t>
  </si>
  <si>
    <t>Z261B8CB91</t>
  </si>
  <si>
    <t>CASA DELLA SERRATURA - Duplicazione chiavi cifrate</t>
  </si>
  <si>
    <t>P781</t>
  </si>
  <si>
    <t>ZE81B8B74D</t>
  </si>
  <si>
    <t>CERERIA PARMA - Fornitura prodotti infopoint</t>
  </si>
  <si>
    <t>P779</t>
  </si>
  <si>
    <t>ZF41B8B798</t>
  </si>
  <si>
    <t>P780</t>
  </si>
  <si>
    <t>Z041B942D8</t>
  </si>
  <si>
    <t>SYSTEM 6 - Fornitura licenza Windows terminal x ns/ negozio Montichiari</t>
  </si>
  <si>
    <t>P786</t>
  </si>
  <si>
    <t>Z441B98FE7</t>
  </si>
  <si>
    <t>P789</t>
  </si>
  <si>
    <t>Z201B99001</t>
  </si>
  <si>
    <t>DR TAFFI - Fornitura prodotti infopoint</t>
  </si>
  <si>
    <t>P788</t>
  </si>
  <si>
    <t>Z2F1BA1287</t>
  </si>
  <si>
    <t>AUTOSYSTEM - Nuovo automezzo furgonato</t>
  </si>
  <si>
    <t>P793</t>
  </si>
  <si>
    <t>2016/2020</t>
  </si>
  <si>
    <t>Z181BA1236</t>
  </si>
  <si>
    <t>EDILGHEDI - Realizzazione controsoffitatura nuovo negozio Ghedi</t>
  </si>
  <si>
    <t>P792</t>
  </si>
  <si>
    <t>ZF41BA14A4</t>
  </si>
  <si>
    <t>KGN - Fornitura serrature gravitazionali</t>
  </si>
  <si>
    <t>P794</t>
  </si>
  <si>
    <t>ZB71BB3811</t>
  </si>
  <si>
    <t>TERRA NUOVA EDIZIONI - Abbonamento riviste</t>
  </si>
  <si>
    <t>P802</t>
  </si>
  <si>
    <t>Z6A1BBDAA9</t>
  </si>
  <si>
    <t>SYSTEM 6 - Servizio ampliamento ns. server</t>
  </si>
  <si>
    <t>P808</t>
  </si>
  <si>
    <t>Z781BBDA83</t>
  </si>
  <si>
    <t>ZAC SISTEMI - Fornitura e installazione nuovi sensori negozio Montichiari</t>
  </si>
  <si>
    <t>P809</t>
  </si>
  <si>
    <t>Z341BC2554</t>
  </si>
  <si>
    <t>P811</t>
  </si>
  <si>
    <t>Z331BC250F</t>
  </si>
  <si>
    <t>FALEGNAMERIA GUERRINI - Servizi falegnameria ed assistenza ns sedi</t>
  </si>
  <si>
    <t>P812</t>
  </si>
  <si>
    <t>Z5F1BC70A6</t>
  </si>
  <si>
    <t>GIANT - Servizio fornitura 100.000 sacchi</t>
  </si>
  <si>
    <t>P814</t>
  </si>
  <si>
    <t>ZE61BD1B5C</t>
  </si>
  <si>
    <t>GIANT - Fornitura n. 150.000 sacchi azzurri</t>
  </si>
  <si>
    <t>P816</t>
  </si>
  <si>
    <t>Z021BD1BAD</t>
  </si>
  <si>
    <t>GIANT - Fornitura n. 360.000 sacchi gialli</t>
  </si>
  <si>
    <t>P817</t>
  </si>
  <si>
    <t>Z7B1BD1BEF</t>
  </si>
  <si>
    <t>GIANT - Fornitura n. 50.000 sacchi viola</t>
  </si>
  <si>
    <t>P818</t>
  </si>
  <si>
    <t>Z381BD1C81</t>
  </si>
  <si>
    <t>MATTIUSSI ECOLOGIA - Fornitura n. 500.000 sacchi compostabili</t>
  </si>
  <si>
    <t>P819</t>
  </si>
  <si>
    <t>ZD51BD2C59</t>
  </si>
  <si>
    <t>ANTHEA - Fornitura black box gps</t>
  </si>
  <si>
    <t>P820</t>
  </si>
  <si>
    <t>ZA31BDF889</t>
  </si>
  <si>
    <t>ALPIDEE - Fornitura prodotti infopoint</t>
  </si>
  <si>
    <t>P823</t>
  </si>
  <si>
    <t>Z1F1BE5661</t>
  </si>
  <si>
    <t xml:space="preserve">SANITARIA SRL - Caricamento, trasporto e smaltimento frazione organica da isola e da green </t>
  </si>
  <si>
    <t>P826</t>
  </si>
  <si>
    <t>Z1E1BEC9CE</t>
  </si>
  <si>
    <t>P827</t>
  </si>
  <si>
    <t>Z081BEC9C2</t>
  </si>
  <si>
    <t>DJECO - Fornitura prodotti infopoint</t>
  </si>
  <si>
    <t>P828</t>
  </si>
  <si>
    <t>Z381BFF9E5</t>
  </si>
  <si>
    <t>ALTARES - Fornitura sistemi TAF UHF</t>
  </si>
  <si>
    <t>P831</t>
  </si>
  <si>
    <t>ZE51C045F0</t>
  </si>
  <si>
    <t>P832</t>
  </si>
  <si>
    <t>ZDD1C045BE</t>
  </si>
  <si>
    <t>P833</t>
  </si>
  <si>
    <t>ZAE1C0EF71</t>
  </si>
  <si>
    <t>RELEC - Smaltimento rifiuti abbandonati presso ex polveriera Montichiari</t>
  </si>
  <si>
    <t>P836</t>
  </si>
  <si>
    <t>Z251C19D51</t>
  </si>
  <si>
    <t>MARINI F.LLI - Tinteggiatura pareti ns. sedi</t>
  </si>
  <si>
    <t>P843</t>
  </si>
  <si>
    <t>ZD71C21FA7</t>
  </si>
  <si>
    <t>EFFEBIEMME - Fornitura 2 poltrone per ns. sede</t>
  </si>
  <si>
    <t>P847</t>
  </si>
  <si>
    <t>Z191C2FA12</t>
  </si>
  <si>
    <t>TECNO RECUPERI - Raccolta e recupero materiale vetroso</t>
  </si>
  <si>
    <t>P849</t>
  </si>
  <si>
    <t>ZBC1C2F9E2</t>
  </si>
  <si>
    <t>ING. DANIELE ANTELMI - Trasporti merci e rifiuti pericolosi</t>
  </si>
  <si>
    <t>P850</t>
  </si>
  <si>
    <t>Z401C2F7D6</t>
  </si>
  <si>
    <t>SELENE - Intervento Straordinario pulizia info Ghedi</t>
  </si>
  <si>
    <t>P851</t>
  </si>
  <si>
    <t>ZEC1C3E272</t>
  </si>
  <si>
    <t>P857</t>
  </si>
  <si>
    <t>Z8A1C44879</t>
  </si>
  <si>
    <t>VISIONOVA - Materiale da comunicazione</t>
  </si>
  <si>
    <t>SERVIZIO</t>
  </si>
  <si>
    <t>P860</t>
  </si>
  <si>
    <t>Z551C448E5</t>
  </si>
  <si>
    <t>ART &amp; IMAGE - Realizzazione grafica materiale informativo x CARPENEDOLO</t>
  </si>
  <si>
    <t>P861</t>
  </si>
  <si>
    <t>Z061C4492C</t>
  </si>
  <si>
    <t>P862</t>
  </si>
  <si>
    <t>Z9D1C4AEA9</t>
  </si>
  <si>
    <t>SYSTEM 6 - Licenze aggiuntive software gestionale sede</t>
  </si>
  <si>
    <t>P867</t>
  </si>
  <si>
    <t>ZD11C5C080</t>
  </si>
  <si>
    <t>PASTICCERIA CAPRICCIO - Fornitura omaggi</t>
  </si>
  <si>
    <t>P872</t>
  </si>
  <si>
    <t>ZB71C7E56B</t>
  </si>
  <si>
    <t>EDILGHEDI - Realizzazione parete divisoria ns. vecchio info Ghedi</t>
  </si>
  <si>
    <t>P880</t>
  </si>
  <si>
    <t>Z321C7E4DE</t>
  </si>
  <si>
    <t>SPAZIO VERDE - Fornitura sistemi raccolta differenziata X Ghedi</t>
  </si>
  <si>
    <t>P881</t>
  </si>
  <si>
    <t>Z0F1C7E442</t>
  </si>
  <si>
    <t>SPAZIO VERDE - Fornitura sistemi di raccolta differenziata x ns. Comune Carpenedolo</t>
  </si>
  <si>
    <t>P882</t>
  </si>
  <si>
    <t>ZE11C7E3FE</t>
  </si>
  <si>
    <t>CELEXON ITALY - Fornitura prodotti sistemi proiezione</t>
  </si>
  <si>
    <t>P883</t>
  </si>
  <si>
    <t>ZAC1C7E36F</t>
  </si>
  <si>
    <t>THOMANN - Fornitura prodotti sistemi audio diffusione</t>
  </si>
  <si>
    <t>P884</t>
  </si>
  <si>
    <t>Z0E1C7E302</t>
  </si>
  <si>
    <t>BOTTARO - Verifica periodica Ns pesa in sede</t>
  </si>
  <si>
    <t>P885</t>
  </si>
  <si>
    <t>ZF21C7E2B1</t>
  </si>
  <si>
    <t>P886</t>
  </si>
  <si>
    <t>ZC91C7E26D</t>
  </si>
  <si>
    <t>ADOBE SYSTEMS - Fornitura licenze software</t>
  </si>
  <si>
    <t>P887</t>
  </si>
  <si>
    <t>ZBC1C8081A</t>
  </si>
  <si>
    <t>P888</t>
  </si>
  <si>
    <t>Z5A1C8B9A0</t>
  </si>
  <si>
    <t>WISH DAYS - Fornitura cofanetti smartbox</t>
  </si>
  <si>
    <t>Z271C92A5C</t>
  </si>
  <si>
    <t>ANTHEA - Rinnovo canoni black cox gps ns. nuovi automezzi</t>
  </si>
  <si>
    <t>P895</t>
  </si>
  <si>
    <t>Z531C9BC8B</t>
  </si>
  <si>
    <t>MEDIAMARKET - Fornitura prodotti elettronica</t>
  </si>
  <si>
    <t>P898</t>
  </si>
  <si>
    <t>Z011CA94B2</t>
  </si>
  <si>
    <t>ICLAM - Fornitura Assorbemt</t>
  </si>
  <si>
    <t>P903</t>
  </si>
  <si>
    <t>Z1E1CB6582</t>
  </si>
  <si>
    <t>P905</t>
  </si>
  <si>
    <t>ZB91CB8094</t>
  </si>
  <si>
    <t>ENOTECA AI RONCHI - Fornitura omaggi</t>
  </si>
  <si>
    <t>P907</t>
  </si>
  <si>
    <t>ZD71CBF28E</t>
  </si>
  <si>
    <t>CARPELLA PIETRO - Rimozione cassonetti e campane Montirone</t>
  </si>
  <si>
    <t>P910</t>
  </si>
  <si>
    <t>ZD31CBF275</t>
  </si>
  <si>
    <t>CARPELLA PIETRO - Posizionamento cassonetti Remedello</t>
  </si>
  <si>
    <t>P911</t>
  </si>
  <si>
    <t>Z7B1CBF245</t>
  </si>
  <si>
    <t>ECO BB - Manutenzione e riparazione ns. spazzatrice</t>
  </si>
  <si>
    <t>P912</t>
  </si>
  <si>
    <t>ZAC1CBFC89</t>
  </si>
  <si>
    <t>RELEC - Consulenza professionale</t>
  </si>
  <si>
    <t>P913</t>
  </si>
  <si>
    <t>Z181CC0D83</t>
  </si>
  <si>
    <t>LA PUBBLICITA' - Realizzazione stampe sagome</t>
  </si>
  <si>
    <t>P914</t>
  </si>
  <si>
    <t>ZFA1CC186C</t>
  </si>
  <si>
    <t>PREMIER DI ORLANDELLI - Realizzazione e stampa ecocalendari</t>
  </si>
  <si>
    <t>P915</t>
  </si>
  <si>
    <t>Z221CC2CA4</t>
  </si>
  <si>
    <t>SCRIBA BRESCIA - Servizio assistenza e supporto specialistico</t>
  </si>
  <si>
    <t>P917</t>
  </si>
  <si>
    <t>Z1C1CC37C5</t>
  </si>
  <si>
    <t>PUBLIADIGE - Servizio inserzioni</t>
  </si>
  <si>
    <t>P918</t>
  </si>
  <si>
    <t>ZBE1CC4DDD</t>
  </si>
  <si>
    <t>VISIONOVA - Materiale di comunicazione (2 roll-up)</t>
  </si>
  <si>
    <t>P919</t>
  </si>
  <si>
    <t>Z941CC523B</t>
  </si>
  <si>
    <t>ART&amp;IMAGE - Realizzazione e stmapa ecocalendari Carpenedolo</t>
  </si>
  <si>
    <t>P920</t>
  </si>
  <si>
    <t>Z381CD996C</t>
  </si>
  <si>
    <t>SOVEA - Trasporto e smaltimento frazione organica Ghedi</t>
  </si>
  <si>
    <t>P927</t>
  </si>
  <si>
    <t>Z461CD9946</t>
  </si>
  <si>
    <t>A2A AMBIENTE - Caricamento, trasporto e smaltimento frazione organica</t>
  </si>
  <si>
    <t>P928</t>
  </si>
  <si>
    <t>Z2C1CD9921</t>
  </si>
  <si>
    <t>SANITARIA SRL - Trattamento rifiuti cimiteriali ns. Comuni soci</t>
  </si>
  <si>
    <t>P929</t>
  </si>
  <si>
    <t>Z4A1CDFD61</t>
  </si>
  <si>
    <t>P930</t>
  </si>
  <si>
    <t>Z1A1CDFE2B</t>
  </si>
  <si>
    <t>P931</t>
  </si>
  <si>
    <t>SALDO 2016</t>
  </si>
  <si>
    <t>095</t>
  </si>
  <si>
    <t>VALIDITA' DAL</t>
  </si>
  <si>
    <t>VALIDITA' AL</t>
  </si>
  <si>
    <t>003</t>
  </si>
  <si>
    <t>004</t>
  </si>
  <si>
    <t>005</t>
  </si>
  <si>
    <t>006</t>
  </si>
  <si>
    <t>007</t>
  </si>
  <si>
    <t>010</t>
  </si>
  <si>
    <t>009</t>
  </si>
  <si>
    <t>008</t>
  </si>
  <si>
    <t>011</t>
  </si>
  <si>
    <t>012</t>
  </si>
  <si>
    <t>014</t>
  </si>
  <si>
    <t>018</t>
  </si>
  <si>
    <t>017</t>
  </si>
  <si>
    <t>021</t>
  </si>
  <si>
    <t>022</t>
  </si>
  <si>
    <t>031</t>
  </si>
  <si>
    <t>036</t>
  </si>
  <si>
    <t>035</t>
  </si>
  <si>
    <t>037</t>
  </si>
  <si>
    <t>038</t>
  </si>
  <si>
    <t>040</t>
  </si>
  <si>
    <t>041</t>
  </si>
  <si>
    <t>042</t>
  </si>
  <si>
    <t>043</t>
  </si>
  <si>
    <t>044</t>
  </si>
  <si>
    <t>045</t>
  </si>
  <si>
    <t>050</t>
  </si>
  <si>
    <t>051</t>
  </si>
  <si>
    <t>058</t>
  </si>
  <si>
    <t>059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</si>
  <si>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</si>
  <si>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</si>
  <si>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</si>
  <si>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</si>
  <si>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</si>
  <si>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</si>
  <si>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</si>
  <si>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</si>
  <si>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</si>
  <si>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</si>
  <si>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079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</si>
  <si>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</si>
  <si>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</si>
  <si>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</si>
  <si>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</si>
  <si>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</si>
  <si>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</si>
  <si>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</si>
  <si>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</si>
  <si>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</si>
  <si>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089</t>
  </si>
  <si>
    <t>090</t>
  </si>
  <si>
    <t>096</t>
  </si>
  <si>
    <t>097</t>
  </si>
  <si>
    <t>099</t>
  </si>
  <si>
    <t>MAMI - Forniture prodotti Infopoint</t>
  </si>
  <si>
    <t>ARGAN ITALIA - Fornitura prodotti Infopoint</t>
  </si>
  <si>
    <t>143</t>
  </si>
  <si>
    <t>148</t>
  </si>
  <si>
    <t>182</t>
  </si>
  <si>
    <t>CENTRO KAPPA - Manutenzione Ordinaria e Straordinaria Barriere Automatiche</t>
  </si>
  <si>
    <t>233</t>
  </si>
  <si>
    <t>245</t>
  </si>
  <si>
    <t>246</t>
  </si>
  <si>
    <t>247</t>
  </si>
  <si>
    <t>248</t>
  </si>
  <si>
    <t>262</t>
  </si>
  <si>
    <t>287</t>
  </si>
  <si>
    <t>289</t>
  </si>
  <si>
    <t>330</t>
  </si>
  <si>
    <t>100</t>
  </si>
  <si>
    <t>105</t>
  </si>
  <si>
    <t>365</t>
  </si>
  <si>
    <t>108</t>
  </si>
  <si>
    <t>382</t>
  </si>
  <si>
    <t>383</t>
  </si>
  <si>
    <t>384</t>
  </si>
  <si>
    <t>385</t>
  </si>
  <si>
    <t>404</t>
  </si>
  <si>
    <t>125</t>
  </si>
  <si>
    <t>126</t>
  </si>
  <si>
    <t>127</t>
  </si>
  <si>
    <t>128</t>
  </si>
  <si>
    <t>129</t>
  </si>
  <si>
    <t>448</t>
  </si>
  <si>
    <t>449</t>
  </si>
  <si>
    <t>139</t>
  </si>
  <si>
    <t>144</t>
  </si>
  <si>
    <t>149</t>
  </si>
  <si>
    <t>158</t>
  </si>
  <si>
    <t>161</t>
  </si>
  <si>
    <t>169</t>
  </si>
  <si>
    <t>184</t>
  </si>
  <si>
    <t>185</t>
  </si>
  <si>
    <t>186</t>
  </si>
  <si>
    <t>193</t>
  </si>
  <si>
    <t>194</t>
  </si>
  <si>
    <t>201</t>
  </si>
  <si>
    <t>211</t>
  </si>
  <si>
    <t>217</t>
  </si>
  <si>
    <t>218</t>
  </si>
  <si>
    <t>219</t>
  </si>
  <si>
    <t>220</t>
  </si>
  <si>
    <t>221</t>
  </si>
  <si>
    <t>222</t>
  </si>
  <si>
    <t>232</t>
  </si>
  <si>
    <t>239</t>
  </si>
  <si>
    <t>835</t>
  </si>
  <si>
    <t>836</t>
  </si>
  <si>
    <t>256</t>
  </si>
  <si>
    <t>266</t>
  </si>
  <si>
    <t>267</t>
  </si>
  <si>
    <t>268</t>
  </si>
  <si>
    <t>270</t>
  </si>
  <si>
    <t>276</t>
  </si>
  <si>
    <t>277</t>
  </si>
  <si>
    <t>278</t>
  </si>
  <si>
    <t>281</t>
  </si>
  <si>
    <t>286</t>
  </si>
  <si>
    <t>290</t>
  </si>
  <si>
    <t>291</t>
  </si>
  <si>
    <t>292</t>
  </si>
  <si>
    <t>293</t>
  </si>
  <si>
    <t>294</t>
  </si>
  <si>
    <t>296</t>
  </si>
  <si>
    <t>298</t>
  </si>
  <si>
    <t>300</t>
  </si>
  <si>
    <t>DELTA TRE - servizio di prestazione professionale in materia di lavoro e prev. Sociale</t>
  </si>
  <si>
    <t>305</t>
  </si>
  <si>
    <t>310</t>
  </si>
  <si>
    <t>312</t>
  </si>
  <si>
    <t>RAGIONE SOCIALE</t>
  </si>
  <si>
    <t>P.IVA</t>
  </si>
  <si>
    <t>SYSTEM 6 S.R.L.</t>
  </si>
  <si>
    <t>00612120980</t>
  </si>
  <si>
    <t>INFOCAMERE S.C.P.A.</t>
  </si>
  <si>
    <t>02313821007</t>
  </si>
  <si>
    <t>07541340720</t>
  </si>
  <si>
    <t>TUTTOUFFICIO S.R.L.</t>
  </si>
  <si>
    <t>358</t>
  </si>
  <si>
    <t>VISIONOVA S.R.L.</t>
  </si>
  <si>
    <t>386</t>
  </si>
  <si>
    <t>387</t>
  </si>
  <si>
    <t>390</t>
  </si>
  <si>
    <t>395</t>
  </si>
  <si>
    <t>CERRO TORRE SOC. COOP.</t>
  </si>
  <si>
    <t>415</t>
  </si>
  <si>
    <t>416</t>
  </si>
  <si>
    <t>AXA ASSICURAZIONI - polizza assicurativa ramo incendio</t>
  </si>
  <si>
    <t>417</t>
  </si>
  <si>
    <t>418</t>
  </si>
  <si>
    <t>426</t>
  </si>
  <si>
    <t>427</t>
  </si>
  <si>
    <t>428</t>
  </si>
  <si>
    <t>450</t>
  </si>
  <si>
    <t>451</t>
  </si>
  <si>
    <t>471</t>
  </si>
  <si>
    <t>GRUPPO EDITORIALE BRESCIANA S.P.A.</t>
  </si>
  <si>
    <t>01506310984</t>
  </si>
  <si>
    <t>10966180969</t>
  </si>
  <si>
    <t>00272770173</t>
  </si>
  <si>
    <t>08427870012</t>
  </si>
  <si>
    <t>02522890215</t>
  </si>
  <si>
    <t>00703970988</t>
  </si>
  <si>
    <t>02207850989</t>
  </si>
  <si>
    <t>03350580175</t>
  </si>
  <si>
    <t>00623690989</t>
  </si>
  <si>
    <t>03584690170</t>
  </si>
  <si>
    <t>03238920171</t>
  </si>
  <si>
    <t>03320090172</t>
  </si>
  <si>
    <t>01100130226</t>
  </si>
  <si>
    <t>03499970980</t>
  </si>
  <si>
    <t>03653550982</t>
  </si>
  <si>
    <t>BTE SPA UNIPERSONALE</t>
  </si>
  <si>
    <t>STUDIO LESIOLI</t>
  </si>
  <si>
    <t>CLEARCO S.R.L.</t>
  </si>
  <si>
    <t>TROLESE LUIGI - fornitura materiale di ricambistica negozi info point</t>
  </si>
  <si>
    <t>191</t>
  </si>
  <si>
    <t>192</t>
  </si>
  <si>
    <t>772</t>
  </si>
  <si>
    <t>03909361218</t>
  </si>
  <si>
    <t>02501730986</t>
  </si>
  <si>
    <t>01564360988</t>
  </si>
  <si>
    <t>838</t>
  </si>
  <si>
    <t>SUPERNETWORK S.R.L.</t>
  </si>
  <si>
    <t xml:space="preserve">ART&amp;IMAGE S.N.C. </t>
  </si>
  <si>
    <t>03233110984</t>
  </si>
  <si>
    <t>ART&amp;IMAGE - Materiale informativo per raccolta rifiuti</t>
  </si>
  <si>
    <t>SUPERNETWORK - Servizio comunicazione e sviluppo grafico CBBO</t>
  </si>
  <si>
    <t>SAGE S.R.L.</t>
  </si>
  <si>
    <t>TIPOLITOGRAFIA GANDINELLI S.R.L.</t>
  </si>
  <si>
    <t>GS SERVICE S.R.L.</t>
  </si>
  <si>
    <t>VISIONOVA - Gestione fidelity card info point &amp; shop</t>
  </si>
  <si>
    <t>GIOVANNI MONTINI - Servizio di assistenza in ambito telecomunicazioni</t>
  </si>
  <si>
    <t>GIOVANNI MONTINI</t>
  </si>
  <si>
    <t>TOSINI GROUP S.R.L.</t>
  </si>
  <si>
    <t>PREMIER S.R.L.S.</t>
  </si>
  <si>
    <t>BALZANELLI S.R.L.</t>
  </si>
  <si>
    <t>BALZANELLI - Servizio noleggio presse ritiro carta da isole ecologiche e clienti privati</t>
  </si>
  <si>
    <t>NUOVA 2001 DI CAZZAVACCA GIOVANNI E MAURIZIO SNC</t>
  </si>
  <si>
    <t>GRUPPO EDITORIALE BRESCIANA -  Abbonamento quotidiano</t>
  </si>
  <si>
    <t>RETE AMBIENTE - Rinnovo abbonamento rivista specializzata in materia di rifiuti e ambiente</t>
  </si>
  <si>
    <t>355</t>
  </si>
  <si>
    <t>366</t>
  </si>
  <si>
    <t>374</t>
  </si>
  <si>
    <t>375</t>
  </si>
  <si>
    <t>412</t>
  </si>
  <si>
    <t>MARMI FALUBBA DI FERRARIO ALAN</t>
  </si>
  <si>
    <t>475</t>
  </si>
  <si>
    <t>DELTA TRE S.N.C.</t>
  </si>
  <si>
    <t>SPECIALRIFIUTI S.R.L.</t>
  </si>
  <si>
    <t>SPECIALRIFIUTI - Trasporto e recupero rifiuti urbani speciali clienti privati bacino C.B.B.O.,noleggio container</t>
  </si>
  <si>
    <t>01954360176</t>
  </si>
  <si>
    <t>02830370983</t>
  </si>
  <si>
    <t>03443790179</t>
  </si>
  <si>
    <t>01753130986</t>
  </si>
  <si>
    <t>02959530987</t>
  </si>
  <si>
    <t>03596550172</t>
  </si>
  <si>
    <t>03329360170</t>
  </si>
  <si>
    <t>EMZ TECNOLOGIE AMBIENTALI S.R.L.</t>
  </si>
  <si>
    <t>A.M.S. S.P.A.</t>
  </si>
  <si>
    <t>00609840483</t>
  </si>
  <si>
    <t>ARGAN ITALIA SRLS</t>
  </si>
  <si>
    <t>03544740982</t>
  </si>
  <si>
    <t>EMZ - Fornitura dispositivi di lettura dati accesso utenti e manutenzione dispositivi San Zeno</t>
  </si>
  <si>
    <t>FALEGNAMERIA GUERRINI DI GUERRINI ALESSANDRO</t>
  </si>
  <si>
    <t>BORELLA S.R.L.</t>
  </si>
  <si>
    <t>12298740155</t>
  </si>
  <si>
    <t>BORELLA - Fornitura prodotti ns. circuito Infopoint</t>
  </si>
  <si>
    <t>CAUTO CANTIERE AUTOLIMITAZIONE</t>
  </si>
  <si>
    <t>02248830206</t>
  </si>
  <si>
    <t>01581200985</t>
  </si>
  <si>
    <t>CAUTO - Servizio conferimento imballaggi misti CER 150106 e  materiale vetroso CER 150107 COREVE</t>
  </si>
  <si>
    <t>SOCIETA' ATHESIS S.P.A.</t>
  </si>
  <si>
    <t>SOCIETA' ATHESIS - Abbonamento digitale quotidiano Bresciaoggi</t>
  </si>
  <si>
    <t>GREENEXT TECHNOLOGIES S.P.A.</t>
  </si>
  <si>
    <t>12557570012</t>
  </si>
  <si>
    <t>02065800175</t>
  </si>
  <si>
    <t>TIPOLITOGRAFIA GANDINELLI -Fornitura stampati, materiale pubblicitario, servizi e accessori</t>
  </si>
  <si>
    <t>GALENO S.R.L. AMBULATORIO SPECIALISTICO</t>
  </si>
  <si>
    <t>CENTRO FIERA S.P.A.</t>
  </si>
  <si>
    <t>LA NUVOLA NEL SACCO SOC. COOP. SOCIALE</t>
  </si>
  <si>
    <t>01475620173</t>
  </si>
  <si>
    <t>02066400405</t>
  </si>
  <si>
    <t>RETEAMBIENTE S.R.L.</t>
  </si>
  <si>
    <t>314</t>
  </si>
  <si>
    <t>PREMIER - Servizi stampa e realizzazione grafica materiale istituzionale e pubblicitario CBBO</t>
  </si>
  <si>
    <t>A.R.O. S.R.L.</t>
  </si>
  <si>
    <t>00682670989</t>
  </si>
  <si>
    <t>SARTORI AMBIENTE S.R.L.</t>
  </si>
  <si>
    <t>IL GELSO COOP. ONLUS</t>
  </si>
  <si>
    <t>CESEL S.R.L.</t>
  </si>
  <si>
    <t>00838650968</t>
  </si>
  <si>
    <t>EOS INFORMATICA S.R.L.</t>
  </si>
  <si>
    <t>02125900171</t>
  </si>
  <si>
    <t>413</t>
  </si>
  <si>
    <t>414</t>
  </si>
  <si>
    <t>02217380423</t>
  </si>
  <si>
    <t>SE.SVIL S.R.L.</t>
  </si>
  <si>
    <t>02206160984</t>
  </si>
  <si>
    <t>03611520176</t>
  </si>
  <si>
    <t>ING. FIORAVANTI MARIO LUCA</t>
  </si>
  <si>
    <t>03423170178</t>
  </si>
  <si>
    <t>10539160969</t>
  </si>
  <si>
    <t>ELLISSE S.R.L.</t>
  </si>
  <si>
    <t xml:space="preserve">01225780178 </t>
  </si>
  <si>
    <t>ADECCO ITALIA S.P.A.</t>
  </si>
  <si>
    <t>04306320989</t>
  </si>
  <si>
    <t>EOS INFORMATICA - Fornitura installazione ed avviamento software Hr Infinity</t>
  </si>
  <si>
    <t>ZA238A2C69</t>
  </si>
  <si>
    <t>779</t>
  </si>
  <si>
    <t>780</t>
  </si>
  <si>
    <t>781</t>
  </si>
  <si>
    <t>SARTORI AMBIENTE - Fornitura TAG RFID e NCF-UHF per geolocalizzazione e tracciabilità attrezzature C.B.B.O.</t>
  </si>
  <si>
    <t>Z2838A717F</t>
  </si>
  <si>
    <t>SARTORI AMBIENTE - Servizio canone annuale per software ricezione dati e applicativo Web</t>
  </si>
  <si>
    <t>ZA938A71F3</t>
  </si>
  <si>
    <t>SARTORI AMBIENTE - Servizio canoni annuali sistemi tracciabilità parco mezzi CBBO</t>
  </si>
  <si>
    <t>Z2938A72BF</t>
  </si>
  <si>
    <t>02334610983</t>
  </si>
  <si>
    <t>Z6F392EBC8</t>
  </si>
  <si>
    <t>GREENEXT TECHNOLOGIES - Adeguamento efficientamento piattaforma WMS</t>
  </si>
  <si>
    <t>Z6E392EC7E</t>
  </si>
  <si>
    <t>GREENEXT TECHNOLOGIES - Servizio canone e manutenzione software e cloud</t>
  </si>
  <si>
    <t>ZAF3931686</t>
  </si>
  <si>
    <t>ING. FIORAVANTI LUCA - Supporto tecnico trasformazione I.E. e autorizzazione scarichi</t>
  </si>
  <si>
    <t>ZDB39405DA</t>
  </si>
  <si>
    <t>844</t>
  </si>
  <si>
    <t>Z003941361</t>
  </si>
  <si>
    <t>845</t>
  </si>
  <si>
    <t>04060740984</t>
  </si>
  <si>
    <t>Z7F39462B6</t>
  </si>
  <si>
    <t>848</t>
  </si>
  <si>
    <t>IDROPOMPE F.LLI ROZZINI S.N.C.</t>
  </si>
  <si>
    <t>02155440981</t>
  </si>
  <si>
    <t>IDROPOMPE F.LLI ROZZINI - Servizio di manutenzione impianto di sollevamento via Borgosatollo Ghedi</t>
  </si>
  <si>
    <t>ZC63946A15</t>
  </si>
  <si>
    <t>849</t>
  </si>
  <si>
    <t>CENTRO KAPPA S.R.L.</t>
  </si>
  <si>
    <t>03204390177</t>
  </si>
  <si>
    <t>Z0739490CE</t>
  </si>
  <si>
    <t>850</t>
  </si>
  <si>
    <t>VIGILANZA GROUP SOC. COOP.</t>
  </si>
  <si>
    <t>00884000175</t>
  </si>
  <si>
    <t>VIGILANZA GROUP - Servizio di vigilanza presso ns. sedi</t>
  </si>
  <si>
    <t>ZF6395314F</t>
  </si>
  <si>
    <t>R.E.P. - Recupero pneumatici fuori uso</t>
  </si>
  <si>
    <t>852</t>
  </si>
  <si>
    <t>R.E.P. S.R.L.</t>
  </si>
  <si>
    <t>ZD939550B6</t>
  </si>
  <si>
    <t>854</t>
  </si>
  <si>
    <t>MAGGIOLI SPA</t>
  </si>
  <si>
    <t>MAGGIOLI - Abbonamento quotidiano on-line Gazzetta degli Enti Locali</t>
  </si>
  <si>
    <t xml:space="preserve">Z7C39593CF </t>
  </si>
  <si>
    <t>SAGE - Rinnovo canone software Sestante anno 2023</t>
  </si>
  <si>
    <t>865</t>
  </si>
  <si>
    <t>ZA73962D91</t>
  </si>
  <si>
    <t>REN CAR SPA</t>
  </si>
  <si>
    <t>00586740201</t>
  </si>
  <si>
    <t>REN CAR - Servizio manutenzione e riparazione autovettura Renault Twingo Electric</t>
  </si>
  <si>
    <t>ZC93965425</t>
  </si>
  <si>
    <t>TROLESE LUIGI DI ANTONELLA TROLESE &amp; C. S.A.S.</t>
  </si>
  <si>
    <t>Z6B3965B2A</t>
  </si>
  <si>
    <t>ZF23969424</t>
  </si>
  <si>
    <t>CIVITAS LA SOSTA DEL BUONGUSTAIO</t>
  </si>
  <si>
    <t>CIVITAS LA SOSTA DEL BUONGUSTAIO - Servizio ristorazione pranzi di lavoro</t>
  </si>
  <si>
    <t>Z88396D1C6</t>
  </si>
  <si>
    <t>ID&amp;A S.R.L.</t>
  </si>
  <si>
    <t>ID&amp;A - Servizio attivazione controllo accessi CDR Comune di Capriano del Colle</t>
  </si>
  <si>
    <t>Z7B396D231</t>
  </si>
  <si>
    <t>03412740171</t>
  </si>
  <si>
    <t>ID&amp;A - Service canone annuale per gestione aggiornamento anagrafica presso CDR Capriano del Colle</t>
  </si>
  <si>
    <t>Z1F396D5D4</t>
  </si>
  <si>
    <t>A.R.O. - Trasporto e smaltimento rifiuti speciali presso ns. CDR</t>
  </si>
  <si>
    <t>ZB7396D2AD</t>
  </si>
  <si>
    <t>ZB93973C20</t>
  </si>
  <si>
    <t>Z3B397E038</t>
  </si>
  <si>
    <t>Z62397FF52</t>
  </si>
  <si>
    <t>GS SERVICE - Servizio verifica SPI inpianto fotovoltaico sede CBBO</t>
  </si>
  <si>
    <t>Z3A39A12BD</t>
  </si>
  <si>
    <t>SYSTEM 6 - Attività di auditing</t>
  </si>
  <si>
    <t>Z9A39A131F</t>
  </si>
  <si>
    <t>ANDROMEDA SOCIETA' COOPERATIVA ONLUS</t>
  </si>
  <si>
    <t>ANDROMEDA - Servizio di caricamento e trasporto rifiuti solidi speciali non pericolosi da Aziende a CDR Comunale</t>
  </si>
  <si>
    <t>Z4839A1392</t>
  </si>
  <si>
    <t>CERRO TORRE - Servizio di caricamento e trasporto rifiuti solidi speciali non pericolosi da Aziende a CDR Comunale</t>
  </si>
  <si>
    <t>IL GELSO - Servizio di caricamento e trasporto rifiuti solidi speciali non pericolosi da Aziende a CDR Comunale</t>
  </si>
  <si>
    <t>Z6039A1428</t>
  </si>
  <si>
    <t>GREENEXT TECHNOLOGIES - Servizio assistenza ns. software gestionale anno 2023</t>
  </si>
  <si>
    <t>ZC639A1919</t>
  </si>
  <si>
    <t>Z0339B37C8</t>
  </si>
  <si>
    <t>TUV NORRD ITALIA S.R.L.</t>
  </si>
  <si>
    <t>03434410968</t>
  </si>
  <si>
    <t>TUV NORD ITALIA  - Corsi di aggiornamento sistemi di gestione ambientale</t>
  </si>
  <si>
    <t>Z5239C6096</t>
  </si>
  <si>
    <t>GS SERVICE - Servizio post impianto fotovoltaico formula total e my report anno 2023 e 2024</t>
  </si>
  <si>
    <t>Z1D39C6102</t>
  </si>
  <si>
    <t>GS SERVICE - Servizio pratiche per variazione Legale Rappresentante impianto fotovoltaico CBBO</t>
  </si>
  <si>
    <t>ZD439C73F0</t>
  </si>
  <si>
    <t>INFOCAMERE - Abbonamento portale più prezzi anno 2023</t>
  </si>
  <si>
    <t>Z4B39CBBD8</t>
  </si>
  <si>
    <t>02920920986</t>
  </si>
  <si>
    <t>ZF339E1C03</t>
  </si>
  <si>
    <t>COOPERATIVA SERVIZI F.A.I SCARL</t>
  </si>
  <si>
    <t>COOPERATIVA SERVIZI F.A.I. - Corso formazione professionale rinnovo patentino ADR</t>
  </si>
  <si>
    <t>03276300179</t>
  </si>
  <si>
    <t>ZE639E4697</t>
  </si>
  <si>
    <t>SE.SVIL - Servizio di erogazione formazione professionale aziendale</t>
  </si>
  <si>
    <t>Z2839FC3C4</t>
  </si>
  <si>
    <t>XENA PROJECTS S.R.L.</t>
  </si>
  <si>
    <t>06081090968</t>
  </si>
  <si>
    <t>XENA PROJECTS - Aggiornamento scarico ed analisi dati tachigrafici VDO per mezzi aziendali</t>
  </si>
  <si>
    <t>Z1539F56B7</t>
  </si>
  <si>
    <t>ORLANDO INVESTIGAZIONI SNC DI ORLANDO PIRLUIGI E C.</t>
  </si>
  <si>
    <t>ORLANDO INVESTIGAZIONI - Servizio prestazioni come da Contratto n. 603_2023</t>
  </si>
  <si>
    <t>Z7A3A14795</t>
  </si>
  <si>
    <t>Z803A14838</t>
  </si>
  <si>
    <t>INFOCAMERE SCPA</t>
  </si>
  <si>
    <t>Z613A148B0</t>
  </si>
  <si>
    <t>PUBLI(IN) UNIPERSONALE S.R.L.</t>
  </si>
  <si>
    <t>01842780064</t>
  </si>
  <si>
    <t>PUBLI(IN) - Pubblicazioni 2023 rivista Montichiari week</t>
  </si>
  <si>
    <t>02652580982</t>
  </si>
  <si>
    <t>ZBD3A182D2</t>
  </si>
  <si>
    <t>Z083A1830F</t>
  </si>
  <si>
    <t>CAUTO - Servizio conferimento plastica CER 150102 COREPLA flusso A e flusso B</t>
  </si>
  <si>
    <t>Z643A18358</t>
  </si>
  <si>
    <t>CAUTO - Servizio noleggio attrezzature presso Cdr Comuni Soci CBBO</t>
  </si>
  <si>
    <t>Z443A1838B</t>
  </si>
  <si>
    <t>CAUTO - Servizio trasporto e ritiro container e press container presso Cdr Consorzio CBBO</t>
  </si>
  <si>
    <t>Z2D3A22FCA</t>
  </si>
  <si>
    <t>STUDIO EUREKA S.R.L.</t>
  </si>
  <si>
    <t>STUDIO EUREKA - Servizio di registrazione nuovo logo negozi CBBO</t>
  </si>
  <si>
    <t xml:space="preserve">Z723A3B6F7 </t>
  </si>
  <si>
    <t>ZC63A4ECE2</t>
  </si>
  <si>
    <t>0021396023</t>
  </si>
  <si>
    <t>Z153A4ED38</t>
  </si>
  <si>
    <t>NUOVA 2001 - Servizio di opere tinteggiatura interna negozi Infopoint</t>
  </si>
  <si>
    <t>Z3A3A4ED63</t>
  </si>
  <si>
    <t>UNIPOLSAI AGENZIA ASSITRE SNC DI BORGHETTI CINZIA E STEFANO</t>
  </si>
  <si>
    <t>02318730989</t>
  </si>
  <si>
    <t>UNIPOLSAI AGENZIA ASSITRE - Polizza di tutela legale generale e da circolazione stradale</t>
  </si>
  <si>
    <t xml:space="preserve">Z2F3A53BCD </t>
  </si>
  <si>
    <t>ELLISSE - Servizio di verifica impianto messa a terra CDR CBBO</t>
  </si>
  <si>
    <t>Z273A53B9B</t>
  </si>
  <si>
    <t>Z203A53BAE</t>
  </si>
  <si>
    <t>MAMI SRL</t>
  </si>
  <si>
    <t>Z9F3A60B74</t>
  </si>
  <si>
    <t>SYSTEM 6 - Servizio rinnovo canoni assistenza software anno 2023</t>
  </si>
  <si>
    <t>Z8B3A60AF7</t>
  </si>
  <si>
    <t>CENTRO FIERA - Co-Marketing manifestazione SERIDO’ 2023</t>
  </si>
  <si>
    <t>Z8C3A68DA3</t>
  </si>
  <si>
    <t>ADECCO ITALIA - Servizio somministrazione e servizio valutazione del personale</t>
  </si>
  <si>
    <t>ZA03A7290A</t>
  </si>
  <si>
    <t>A.M.S. S.P.A. - Fornitura parti di ricambio per attrezzatura AMS su ns. mezzo compattatore</t>
  </si>
  <si>
    <t>ZDB3A72941</t>
  </si>
  <si>
    <t>NUMERICA EDITORIALE BRESCIANA</t>
  </si>
  <si>
    <t>NUMERICA EDITORIALE BRESCIANA - Servizio riprese televisive speciale progetto didattico educativo CBBO</t>
  </si>
  <si>
    <t>Z1B3A72978</t>
  </si>
  <si>
    <t>PIXEL T-SHIRT SHOP</t>
  </si>
  <si>
    <t>03097180982</t>
  </si>
  <si>
    <t>PIXEL T-SHIRT SHOP - Servizio di fornitura e stampa t-shirt per manifestazione Seridò</t>
  </si>
  <si>
    <t>ZBC3A729B9</t>
  </si>
  <si>
    <t>TUTTOUFFICIO - Fornitura apparati sistema verifica banconote</t>
  </si>
  <si>
    <t>ZAD3A76A50</t>
  </si>
  <si>
    <t>TUTTOUFFICIO - Servizio assistenza all inclusive per registratori di cassa IP&amp;S</t>
  </si>
  <si>
    <t>ZD23A881EA</t>
  </si>
  <si>
    <t>03380500987</t>
  </si>
  <si>
    <t>SPAGNOLI - Servizio di fornitura e installazione ricambi per oleodinamica per ns. attrezzature</t>
  </si>
  <si>
    <t>Z133A91382</t>
  </si>
  <si>
    <t>FALEGNAMERIA GUERRINI - Servizio opere di falegnameria presso negozi Infopoint e sede CBBO</t>
  </si>
  <si>
    <t>Z7B3A9131B</t>
  </si>
  <si>
    <t>LA NUVOLA NEL SACCO - Accoglienza ed animazione Seridò 2023</t>
  </si>
  <si>
    <t>Z3C3A912CB</t>
  </si>
  <si>
    <t>PROMOLINE S.R.L.</t>
  </si>
  <si>
    <t>00778660134</t>
  </si>
  <si>
    <t>PROMOLINE - Servizio di fornitura e stampa gadget personalizzati per progetto didattico C.B.B.O.</t>
  </si>
  <si>
    <t>03270160173</t>
  </si>
  <si>
    <t xml:space="preserve">Z7A3A96823 </t>
  </si>
  <si>
    <t>GREENLAB S.R.L.</t>
  </si>
  <si>
    <t>04058610363</t>
  </si>
  <si>
    <t>GREENLAB - Fornitura prodotti ns. circuito infopoint</t>
  </si>
  <si>
    <t>Z133AA08A0</t>
  </si>
  <si>
    <t>ALFA SCAFFALATURE S.R.L.</t>
  </si>
  <si>
    <t>01719370171</t>
  </si>
  <si>
    <t>ALFA SCAFFALATURE - Fornitura sistemi di stoccaggio per magazzino sede CBBO</t>
  </si>
  <si>
    <t>ZB33AA5807</t>
  </si>
  <si>
    <t xml:space="preserve">POOLITO S.R.L. SB </t>
  </si>
  <si>
    <t>11059890969</t>
  </si>
  <si>
    <t>POOLITO - Fornitura prodotti ns. circuito Infopoint</t>
  </si>
  <si>
    <t>Z963AB369F</t>
  </si>
  <si>
    <t>OIKOS PROGETTI S.R.L.</t>
  </si>
  <si>
    <t>03181010160</t>
  </si>
  <si>
    <t>OIKOS PROGETTI - Supporto tecnico mappatura, sviluppo e sostenibilità servizi e ISO 14001</t>
  </si>
  <si>
    <t>Z1C3AB76CE</t>
  </si>
  <si>
    <t>CLEARCO - Fornitura prodotti ns. circuito infopoint</t>
  </si>
  <si>
    <t>Z8C3ABA2B8</t>
  </si>
  <si>
    <t>TUV NORD ITALIA S.R.L.</t>
  </si>
  <si>
    <t>03534410968</t>
  </si>
  <si>
    <t>TUV NORD ITALIA  - Servizio di ricertificazione e sorveglianza sistema di gestione ambientale salute  sicurezza</t>
  </si>
  <si>
    <t>ZB63AC3D30</t>
  </si>
  <si>
    <t>LA PUBBLICITA' DI GENNARI STEFANO</t>
  </si>
  <si>
    <t>03448800171</t>
  </si>
  <si>
    <t>LA PUBBLICITA' - Servizio di rebranding negozi Infopoint</t>
  </si>
  <si>
    <t>Z603AE1234</t>
  </si>
  <si>
    <t xml:space="preserve">ACB SERVIZI - corsi di formazione e abilitazione professionale dipendenti C.B.B.O. </t>
  </si>
  <si>
    <t>Z733AF34A4</t>
  </si>
  <si>
    <t>345</t>
  </si>
  <si>
    <t>BPM AUTODEMOLIZIONI - rimozione e demolizione roulotte abbandonata su territorio di Montichiari</t>
  </si>
  <si>
    <t>MARMI FALUBBA - fornitura di piastre a chiusura loculi presso il Cimitero comunale di Montichiari (BS)</t>
  </si>
  <si>
    <t>NUMERICA  EDITORIALE BRESCIANA - servizio di riprese televisive trasmissione “In Piazza con Noi” a Carpenedolo</t>
  </si>
  <si>
    <t>ZCC3B06701</t>
  </si>
  <si>
    <t>ZD13B1A606</t>
  </si>
  <si>
    <t>ZD13B0675F</t>
  </si>
  <si>
    <t>VOLKSWAGEN LEASING GMBH - locazione finanziaria automezzo a noleggio e "service" connesso</t>
  </si>
  <si>
    <t xml:space="preserve">MOR MARIO - lavori edili di adeguamento CdR Nuvolera per rinnovo autorizzazione scarichi acque </t>
  </si>
  <si>
    <t>ZE93B1A797</t>
  </si>
  <si>
    <t>Z7A3B2E1D1</t>
  </si>
  <si>
    <t>373</t>
  </si>
  <si>
    <t>ZB33B2F12E</t>
  </si>
  <si>
    <t>ZF33B30078</t>
  </si>
  <si>
    <t>Z5A3B479E4</t>
  </si>
  <si>
    <t>CESEL - servizio di manutenzione spazzatrice RAVO 540 CD EURO 6</t>
  </si>
  <si>
    <t>ZEC3B47B01</t>
  </si>
  <si>
    <t>ZEB3B47BB7</t>
  </si>
  <si>
    <t>DON MURGIONI Onlus - servizio di facchinaggio e prestazioni connesse Progetto Scuole</t>
  </si>
  <si>
    <t>REGISTER.IT - servizio di attivazione certificato SSL OV Wildcard</t>
  </si>
  <si>
    <t>Z883B47F6D</t>
  </si>
  <si>
    <t>STUDIO LEGALE COMINELLI - servizio di consulenza ed assistenza giuslavoristica</t>
  </si>
  <si>
    <t>IL QUADRIFOGLIO - servizio per pulizia e scordolatura c/o Comune di Ghedi (BS)</t>
  </si>
  <si>
    <t>ZA73B481E6</t>
  </si>
  <si>
    <t>FACCIN ENRICO - servizi di operatività cimiteriale e prestazioni varie di manodopera</t>
  </si>
  <si>
    <t>AGM - fornitura software moduli eSolver</t>
  </si>
  <si>
    <t>SISTEMI - fornitura canoni software moduli eSolver</t>
  </si>
  <si>
    <t>Z6F3B56FC4</t>
  </si>
  <si>
    <t>Z353B56FD2</t>
  </si>
  <si>
    <t>ZEB3B56FDA</t>
  </si>
  <si>
    <t>Z7E3B56FE3</t>
  </si>
  <si>
    <t>TOSINI GROUP -  servizio cloud gestione dati ed uso piattaforma "Galassia" CdR Nuvolera</t>
  </si>
  <si>
    <t>Z4C3B6EF80</t>
  </si>
  <si>
    <t>PASOLINI - materiale allestimento vetrine negozi InfoPoint &amp; Shop</t>
  </si>
  <si>
    <t>Z5C3B6EFE4</t>
  </si>
  <si>
    <t>Z643B6F016</t>
  </si>
  <si>
    <t>TUV AUSTRIA ITALIA - Verifica periodica delle apparecchiature di sollevamento C.B.B.O.</t>
  </si>
  <si>
    <t>ZE13B6F071</t>
  </si>
  <si>
    <t>VISIONOVA - servizi di Web Marketing negozi Punto Eco</t>
  </si>
  <si>
    <t>Z133B6F0CE</t>
  </si>
  <si>
    <t>VISIONOVA - servizi di Web Marketing C.B.B.O.</t>
  </si>
  <si>
    <t>ZC23B6F0E9</t>
  </si>
  <si>
    <t>ZD13B6F108</t>
  </si>
  <si>
    <t>VISIONOVA - realizzazione nuovo Web Site negozi Punto Eco</t>
  </si>
  <si>
    <t>ZBD3B9254B</t>
  </si>
  <si>
    <t>IL GELSO COOP. SOCIALE ONLUS</t>
  </si>
  <si>
    <t>IL GELSO - Servizio di autolavaggio autocarri autorizzati al trasporto di rifiuti urbani</t>
  </si>
  <si>
    <t>Z013B96E29</t>
  </si>
  <si>
    <t>TRE ZERO NOVE LABORATORIO FLOREALE SNC</t>
  </si>
  <si>
    <t>03760710982</t>
  </si>
  <si>
    <t>TRE ZERO NOVE LAB. FLOREALE - Fornitura floreale</t>
  </si>
  <si>
    <t>ZA93B96E57</t>
  </si>
  <si>
    <t>447</t>
  </si>
  <si>
    <t>WIDERFID S.R.L</t>
  </si>
  <si>
    <t>11461290964</t>
  </si>
  <si>
    <t>WIDERFIF - Fornitura sistemi di lettura RFID</t>
  </si>
  <si>
    <t>Z183B96E7A</t>
  </si>
  <si>
    <t>SERISOLAR S.R.L</t>
  </si>
  <si>
    <t>06599320964</t>
  </si>
  <si>
    <t>SERISOLAR - Fornitura e posa in opera pellicola a controllo solare per sala riunioni CBBO</t>
  </si>
  <si>
    <t>Z823B96E9D</t>
  </si>
  <si>
    <t>BTE - Servizio abbonamento tecnologia piano nazionale industria 4.0 sistema B Connect</t>
  </si>
  <si>
    <t>Z743B971B4</t>
  </si>
  <si>
    <t>PROMOLINE - Servizio di fornitura e stampa gadget personalizzati C.B.B.O.</t>
  </si>
  <si>
    <t>ZCC3B975D0</t>
  </si>
  <si>
    <t>TECNOCASA - AFFILIATO LA COMMERCIALE REAL ESTATE S.R.L.</t>
  </si>
  <si>
    <t>TECNOCASA - Servizio proposta di locazione immobile Punto Eco</t>
  </si>
  <si>
    <t>ZC53AA3E7C</t>
  </si>
  <si>
    <t>GALENO - Servizio sorveglianza sanitaria C.B.B.O.</t>
  </si>
  <si>
    <t>Z703BA560E</t>
  </si>
  <si>
    <t>459</t>
  </si>
  <si>
    <t>Z7B3BA92DE</t>
  </si>
  <si>
    <t>STUDIO LESIOLI - Servizio di Assistenza e di Progettazione Edilizia</t>
  </si>
  <si>
    <t>00163430986</t>
  </si>
  <si>
    <t>Z0C3BAD604</t>
  </si>
  <si>
    <t>NUOVA 2001 - Servizio di opere tinteggiatura interna negozio Punto Eco Carpenedolo</t>
  </si>
  <si>
    <t>Z173BADAF1</t>
  </si>
  <si>
    <t>ADECCO FORMAZIONE - Formazione specifica in ambito appalti D.Lgs 36/2023</t>
  </si>
  <si>
    <t>CERRO TORRE - Servizio ritiro ingombranti</t>
  </si>
  <si>
    <t>A.G.M. S.P.A.</t>
  </si>
  <si>
    <t xml:space="preserve">03333130171 </t>
  </si>
  <si>
    <t>.</t>
  </si>
  <si>
    <t>ACB SERVIZI SRL</t>
  </si>
  <si>
    <t>BPM AUTODEMOLIZIONI</t>
  </si>
  <si>
    <t>VOLKSWAGEN LEASING GMBH</t>
  </si>
  <si>
    <t>12549080153</t>
  </si>
  <si>
    <t>GIANMARIO MOR</t>
  </si>
  <si>
    <t>CRISTINA ALBA COMINELLI AVV.</t>
  </si>
  <si>
    <t>02837660980</t>
  </si>
  <si>
    <t>DON PIERLUIGI MURGIONI SOC. COOP. SOCIALE ONLUS</t>
  </si>
  <si>
    <t>03915750982</t>
  </si>
  <si>
    <t>REGISTER S.P.A.</t>
  </si>
  <si>
    <t>04628270482</t>
  </si>
  <si>
    <t>SISTEMI SOLUZIONI INFORMATICHE E TELEMATICHE S.P.A.</t>
  </si>
  <si>
    <t>08245660017</t>
  </si>
  <si>
    <t>IL QUADRIFOGLIO SOC. COOP. SOCIALE E AGRICOLA ONLUS</t>
  </si>
  <si>
    <t>IMPRESA EDILE FACCIN ENRICO</t>
  </si>
  <si>
    <t>PASOLINI LUIGI S.R.L.</t>
  </si>
  <si>
    <t>03410840171</t>
  </si>
  <si>
    <t>TUV AUSTRIA ITALIA S.R.L.</t>
  </si>
  <si>
    <t>\</t>
  </si>
  <si>
    <t>03636590980</t>
  </si>
  <si>
    <t>ADECCOFORMAZIONE S.R.L.</t>
  </si>
  <si>
    <t>02343080988</t>
  </si>
  <si>
    <t>03949770980</t>
  </si>
  <si>
    <t>02907430983</t>
  </si>
  <si>
    <t>AGENZIA 0999 AXA CONSULENZE ASSICURATIVE MOSSA ANDREA &amp; FIGLI S.N.C.</t>
  </si>
  <si>
    <t xml:space="preserve">03832230985 </t>
  </si>
  <si>
    <t>CIG RICHIESTI DAL 01/01/2023 AL 30/06/2023</t>
  </si>
  <si>
    <t>DATA EMISSIONE ORDINE</t>
  </si>
  <si>
    <t>LEGENDA:</t>
  </si>
  <si>
    <t>Ordine effettuati nel 2022 con decorrenza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</si>
</sst>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dd/mm/yy;@"/>
    <numFmt numFmtId="167" formatCode="&quot;€&quot;\ #,##0.0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 tint="-4.9989318521683403E-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lightUp">
        <fgColor theme="0" tint="-0.2499465926084170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3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2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6" fontId="0" fillId="0" borderId="0" xfId="0" applyNumberFormat="1" applyAlignment="1">
      <alignment horizontal="right"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65" fontId="0" fillId="0" borderId="0" xfId="0" applyNumberFormat="1" applyAlignment="1">
      <alignment horizontal="right" vertical="center"/>
    </xf>
    <xf numFmtId="165" fontId="0" fillId="0" borderId="6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center"/>
    </xf>
    <xf numFmtId="0" fontId="8" fillId="0" borderId="0" xfId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166" fontId="2" fillId="3" borderId="1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4" fontId="1" fillId="4" borderId="1" xfId="1" applyNumberForma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center" vertical="top"/>
    </xf>
    <xf numFmtId="165" fontId="2" fillId="3" borderId="2" xfId="0" applyNumberFormat="1" applyFont="1" applyFill="1" applyBorder="1" applyAlignment="1">
      <alignment horizontal="left" vertical="top"/>
    </xf>
    <xf numFmtId="165" fontId="2" fillId="5" borderId="3" xfId="0" applyNumberFormat="1" applyFont="1" applyFill="1" applyBorder="1" applyAlignment="1">
      <alignment horizontal="left" vertical="top"/>
    </xf>
    <xf numFmtId="165" fontId="7" fillId="6" borderId="10" xfId="0" applyNumberFormat="1" applyFont="1" applyFill="1" applyBorder="1" applyAlignment="1">
      <alignment horizontal="left" vertical="top"/>
    </xf>
    <xf numFmtId="4" fontId="0" fillId="0" borderId="4" xfId="0" applyNumberFormat="1" applyBorder="1" applyAlignment="1">
      <alignment vertical="top"/>
    </xf>
    <xf numFmtId="4" fontId="0" fillId="4" borderId="4" xfId="0" applyNumberFormat="1" applyFill="1" applyBorder="1" applyAlignment="1">
      <alignment vertical="top"/>
    </xf>
    <xf numFmtId="4" fontId="0" fillId="0" borderId="5" xfId="0" applyNumberFormat="1" applyBorder="1" applyAlignment="1">
      <alignment vertical="top"/>
    </xf>
    <xf numFmtId="0" fontId="0" fillId="0" borderId="0" xfId="0" applyAlignment="1">
      <alignment vertical="top"/>
    </xf>
    <xf numFmtId="4" fontId="0" fillId="8" borderId="0" xfId="0" applyNumberFormat="1" applyFill="1" applyAlignment="1">
      <alignment vertical="center"/>
    </xf>
    <xf numFmtId="4" fontId="0" fillId="8" borderId="7" xfId="0" applyNumberForma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" fillId="4" borderId="1" xfId="1" applyNumberFormat="1" applyFill="1" applyBorder="1" applyAlignment="1">
      <alignment horizontal="right" vertical="center"/>
    </xf>
    <xf numFmtId="165" fontId="12" fillId="3" borderId="2" xfId="0" applyNumberFormat="1" applyFont="1" applyFill="1" applyBorder="1" applyAlignment="1">
      <alignment horizontal="left" vertical="center"/>
    </xf>
    <xf numFmtId="165" fontId="12" fillId="5" borderId="3" xfId="0" applyNumberFormat="1" applyFont="1" applyFill="1" applyBorder="1" applyAlignment="1">
      <alignment horizontal="left" vertical="center"/>
    </xf>
    <xf numFmtId="165" fontId="13" fillId="6" borderId="10" xfId="0" applyNumberFormat="1" applyFont="1" applyFill="1" applyBorder="1" applyAlignment="1">
      <alignment horizontal="left" vertical="center"/>
    </xf>
    <xf numFmtId="165" fontId="13" fillId="6" borderId="4" xfId="0" applyNumberFormat="1" applyFont="1" applyFill="1" applyBorder="1" applyAlignment="1">
      <alignment horizontal="left" vertical="center"/>
    </xf>
    <xf numFmtId="4" fontId="0" fillId="0" borderId="4" xfId="0" applyNumberFormat="1" applyBorder="1" applyAlignment="1">
      <alignment vertical="center"/>
    </xf>
    <xf numFmtId="4" fontId="0" fillId="4" borderId="4" xfId="0" applyNumberFormat="1" applyFill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2" borderId="0" xfId="0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0" borderId="0" xfId="0" quotePrefix="1" applyAlignment="1">
      <alignment horizontal="right" vertical="center"/>
    </xf>
    <xf numFmtId="164" fontId="0" fillId="0" borderId="6" xfId="0" applyNumberFormat="1" applyBorder="1" applyAlignment="1">
      <alignment vertical="center"/>
    </xf>
    <xf numFmtId="0" fontId="0" fillId="11" borderId="0" xfId="0" applyFill="1" applyAlignment="1">
      <alignment horizontal="right" vertical="center"/>
    </xf>
    <xf numFmtId="164" fontId="0" fillId="7" borderId="0" xfId="0" applyNumberFormat="1" applyFill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0" fillId="7" borderId="0" xfId="0" quotePrefix="1" applyFill="1" applyAlignment="1">
      <alignment horizontal="right" vertical="center"/>
    </xf>
    <xf numFmtId="166" fontId="0" fillId="0" borderId="0" xfId="0" applyNumberFormat="1" applyAlignment="1">
      <alignment vertical="center"/>
    </xf>
    <xf numFmtId="11" fontId="1" fillId="0" borderId="0" xfId="1" applyNumberFormat="1" applyAlignment="1">
      <alignment horizontal="left" vertical="center"/>
    </xf>
    <xf numFmtId="0" fontId="1" fillId="8" borderId="0" xfId="1" applyFill="1" applyAlignment="1">
      <alignment horizontal="left" vertical="center"/>
    </xf>
    <xf numFmtId="0" fontId="0" fillId="8" borderId="0" xfId="0" applyFill="1" applyAlignment="1">
      <alignment vertical="center"/>
    </xf>
    <xf numFmtId="14" fontId="0" fillId="8" borderId="0" xfId="0" applyNumberFormat="1" applyFill="1" applyAlignment="1">
      <alignment horizontal="center" vertical="center"/>
    </xf>
    <xf numFmtId="164" fontId="0" fillId="8" borderId="0" xfId="0" applyNumberFormat="1" applyFill="1" applyAlignment="1">
      <alignment vertical="center"/>
    </xf>
    <xf numFmtId="164" fontId="0" fillId="10" borderId="0" xfId="0" applyNumberFormat="1" applyFill="1" applyAlignment="1">
      <alignment horizontal="right" vertical="center"/>
    </xf>
    <xf numFmtId="0" fontId="0" fillId="10" borderId="0" xfId="0" applyFill="1" applyAlignment="1">
      <alignment horizontal="right" vertical="center"/>
    </xf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1" fillId="7" borderId="0" xfId="1" applyFill="1" applyAlignment="1">
      <alignment vertical="center"/>
    </xf>
    <xf numFmtId="165" fontId="0" fillId="0" borderId="1" xfId="0" applyNumberFormat="1" applyBorder="1" applyAlignment="1">
      <alignment vertical="center"/>
    </xf>
    <xf numFmtId="0" fontId="1" fillId="4" borderId="0" xfId="1" applyFill="1" applyAlignment="1">
      <alignment vertical="center"/>
    </xf>
    <xf numFmtId="0" fontId="0" fillId="4" borderId="0" xfId="0" applyFill="1" applyAlignment="1">
      <alignment vertical="center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vertical="center"/>
    </xf>
    <xf numFmtId="164" fontId="0" fillId="4" borderId="0" xfId="0" applyNumberForma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top"/>
    </xf>
    <xf numFmtId="14" fontId="0" fillId="0" borderId="0" xfId="2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164" fontId="2" fillId="14" borderId="4" xfId="0" applyNumberFormat="1" applyFont="1" applyFill="1" applyBorder="1" applyAlignment="1">
      <alignment horizontal="center" vertical="center"/>
    </xf>
    <xf numFmtId="164" fontId="14" fillId="14" borderId="4" xfId="0" applyNumberFormat="1" applyFont="1" applyFill="1" applyBorder="1" applyAlignment="1">
      <alignment horizontal="center" vertical="center"/>
    </xf>
    <xf numFmtId="164" fontId="2" fillId="14" borderId="4" xfId="0" applyNumberFormat="1" applyFont="1" applyFill="1" applyBorder="1" applyAlignment="1">
      <alignment horizontal="center" vertical="center" wrapText="1"/>
    </xf>
    <xf numFmtId="164" fontId="2" fillId="14" borderId="5" xfId="0" applyNumberFormat="1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vertical="center"/>
    </xf>
    <xf numFmtId="14" fontId="9" fillId="15" borderId="11" xfId="0" applyNumberFormat="1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167" fontId="9" fillId="15" borderId="11" xfId="0" applyNumberFormat="1" applyFont="1" applyFill="1" applyBorder="1" applyAlignment="1">
      <alignment vertical="center"/>
    </xf>
    <xf numFmtId="164" fontId="9" fillId="15" borderId="11" xfId="0" applyNumberFormat="1" applyFont="1" applyFill="1" applyBorder="1" applyAlignment="1">
      <alignment horizontal="right" vertical="center"/>
    </xf>
    <xf numFmtId="49" fontId="9" fillId="15" borderId="11" xfId="0" applyNumberFormat="1" applyFont="1" applyFill="1" applyBorder="1" applyAlignment="1">
      <alignment horizontal="right" vertical="center"/>
    </xf>
    <xf numFmtId="14" fontId="11" fillId="15" borderId="11" xfId="1" applyNumberFormat="1" applyFont="1" applyFill="1" applyBorder="1" applyAlignment="1">
      <alignment horizontal="right" vertical="center"/>
    </xf>
    <xf numFmtId="14" fontId="9" fillId="15" borderId="11" xfId="0" applyNumberFormat="1" applyFont="1" applyFill="1" applyBorder="1" applyAlignment="1">
      <alignment horizontal="right" vertical="center"/>
    </xf>
    <xf numFmtId="0" fontId="9" fillId="15" borderId="11" xfId="0" quotePrefix="1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14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7" fontId="9" fillId="0" borderId="11" xfId="0" applyNumberFormat="1" applyFont="1" applyBorder="1" applyAlignment="1">
      <alignment vertical="center"/>
    </xf>
    <xf numFmtId="164" fontId="9" fillId="0" borderId="11" xfId="0" applyNumberFormat="1" applyFont="1" applyBorder="1" applyAlignment="1">
      <alignment horizontal="right" vertical="center"/>
    </xf>
    <xf numFmtId="49" fontId="9" fillId="0" borderId="11" xfId="0" applyNumberFormat="1" applyFont="1" applyBorder="1" applyAlignment="1">
      <alignment horizontal="right" vertical="center"/>
    </xf>
    <xf numFmtId="14" fontId="11" fillId="0" borderId="11" xfId="1" applyNumberFormat="1" applyFont="1" applyFill="1" applyBorder="1" applyAlignment="1">
      <alignment horizontal="right" vertical="center"/>
    </xf>
    <xf numFmtId="14" fontId="9" fillId="0" borderId="11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0" fontId="9" fillId="0" borderId="11" xfId="0" quotePrefix="1" applyFont="1" applyFill="1" applyBorder="1" applyAlignment="1">
      <alignment vertical="center"/>
    </xf>
    <xf numFmtId="14" fontId="11" fillId="0" borderId="11" xfId="1" applyNumberFormat="1" applyFont="1" applyBorder="1" applyAlignment="1">
      <alignment horizontal="right" vertical="center"/>
    </xf>
    <xf numFmtId="0" fontId="9" fillId="0" borderId="11" xfId="0" quotePrefix="1" applyFont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14" fontId="2" fillId="14" borderId="4" xfId="0" applyNumberFormat="1" applyFont="1" applyFill="1" applyBorder="1" applyAlignment="1">
      <alignment horizontal="center" vertical="center" wrapText="1"/>
    </xf>
    <xf numFmtId="49" fontId="9" fillId="15" borderId="11" xfId="0" quotePrefix="1" applyNumberFormat="1" applyFont="1" applyFill="1" applyBorder="1" applyAlignment="1">
      <alignment horizontal="center" vertical="center"/>
    </xf>
    <xf numFmtId="49" fontId="9" fillId="15" borderId="11" xfId="0" applyNumberFormat="1" applyFont="1" applyFill="1" applyBorder="1" applyAlignment="1">
      <alignment horizontal="center" vertical="center"/>
    </xf>
    <xf numFmtId="49" fontId="9" fillId="0" borderId="11" xfId="0" quotePrefix="1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11" fillId="0" borderId="1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9" fillId="15" borderId="12" xfId="0" applyFont="1" applyFill="1" applyBorder="1" applyAlignment="1">
      <alignment vertical="center"/>
    </xf>
    <xf numFmtId="0" fontId="11" fillId="15" borderId="11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7" fillId="12" borderId="2" xfId="1" applyFont="1" applyFill="1" applyBorder="1" applyAlignment="1">
      <alignment horizontal="center" vertical="center"/>
    </xf>
    <xf numFmtId="0" fontId="17" fillId="12" borderId="3" xfId="1" applyFont="1" applyFill="1" applyBorder="1" applyAlignment="1">
      <alignment horizontal="center" vertical="center"/>
    </xf>
    <xf numFmtId="0" fontId="17" fillId="12" borderId="10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715</xdr:row>
      <xdr:rowOff>0</xdr:rowOff>
    </xdr:from>
    <xdr:to>
      <xdr:col>0</xdr:col>
      <xdr:colOff>304800</xdr:colOff>
      <xdr:row>716</xdr:row>
      <xdr:rowOff>104770</xdr:rowOff>
    </xdr:to>
    <xdr:sp macro="" textlink="">
      <xdr:nvSpPr>
        <xdr:cNvPr id="7211" name="AutoShape 43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0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715</xdr:row>
      <xdr:rowOff>0</xdr:rowOff>
    </xdr:from>
    <xdr:to>
      <xdr:col>0</xdr:col>
      <xdr:colOff>304800</xdr:colOff>
      <xdr:row>716</xdr:row>
      <xdr:rowOff>104770</xdr:rowOff>
    </xdr:to>
    <xdr:sp macro="" textlink="">
      <xdr:nvSpPr>
        <xdr:cNvPr id="7212" name="AutoShape 44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0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715</xdr:row>
      <xdr:rowOff>0</xdr:rowOff>
    </xdr:from>
    <xdr:to>
      <xdr:col>0</xdr:col>
      <xdr:colOff>304800</xdr:colOff>
      <xdr:row>716</xdr:row>
      <xdr:rowOff>104770</xdr:rowOff>
    </xdr:to>
    <xdr:sp macro="" textlink="">
      <xdr:nvSpPr>
        <xdr:cNvPr id="7213" name="AutoShape 45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0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715</xdr:row>
      <xdr:rowOff>0</xdr:rowOff>
    </xdr:from>
    <xdr:to>
      <xdr:col>0</xdr:col>
      <xdr:colOff>304800</xdr:colOff>
      <xdr:row>716</xdr:row>
      <xdr:rowOff>104770</xdr:rowOff>
    </xdr:to>
    <xdr:sp macro="" textlink="">
      <xdr:nvSpPr>
        <xdr:cNvPr id="7214" name="AutoShape 46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0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715</xdr:row>
      <xdr:rowOff>0</xdr:rowOff>
    </xdr:from>
    <xdr:to>
      <xdr:col>0</xdr:col>
      <xdr:colOff>304800</xdr:colOff>
      <xdr:row>716</xdr:row>
      <xdr:rowOff>104770</xdr:rowOff>
    </xdr:to>
    <xdr:sp macro="" textlink="">
      <xdr:nvSpPr>
        <xdr:cNvPr id="7215" name="AutoShape 47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0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757918</xdr:colOff>
          <xdr:row>14898</xdr:row>
          <xdr:rowOff>57150</xdr:rowOff>
        </xdr:from>
        <xdr:to>
          <xdr:col>10</xdr:col>
          <xdr:colOff>938893</xdr:colOff>
          <xdr:row>14899</xdr:row>
          <xdr:rowOff>43543</xdr:rowOff>
        </xdr:to>
        <xdr:sp macro="" textlink="">
          <xdr:nvSpPr>
            <xdr:cNvPr id="7174" name="Control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\..\2023\02%20Ordini\P068_ORD011_GS%20SERVICE%20SRL_LB_Z62397FF52.pdf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..\..\2023\02%20Ordini\P030_ORD006_ID&amp;A%20SRL_LB_Z7B396D23.pdf" TargetMode="External"/><Relationship Id="rId42" Type="http://schemas.openxmlformats.org/officeDocument/2006/relationships/hyperlink" Target="..\..\2023\02%20Ordini\P185_ORD027_INFOCAMERE%20S.C.P.A._LB_Z803A14838.pdf" TargetMode="External"/><Relationship Id="rId47" Type="http://schemas.openxmlformats.org/officeDocument/2006/relationships/hyperlink" Target="..\..\2023\02%20Ordini\P194_ORD032_CAUTO%20CANTIERE%20AUTOLIMITAZIONE_LB_Z443A1838B.pdf" TargetMode="External"/><Relationship Id="rId63" Type="http://schemas.openxmlformats.org/officeDocument/2006/relationships/hyperlink" Target="..\..\2023\02%20Ordini\P256_ORD048_TUTTOUFFICIO%20SRL_ZAD3A76A50_LB.pdf" TargetMode="External"/><Relationship Id="rId68" Type="http://schemas.openxmlformats.org/officeDocument/2006/relationships/hyperlink" Target="..\..\2023\02%20Ordini\P281_ORD053_GREENLAB%20SRL_Z7A3A96823_LB.pdf" TargetMode="External"/><Relationship Id="rId84" Type="http://schemas.openxmlformats.org/officeDocument/2006/relationships/hyperlink" Target="..\..\2023\02%20Ordini\P355_0RD064_MARMI%20FALUBBA%20DI%20FERRARIO%20ALAN_AB_ZCC3B06701.pdf" TargetMode="External"/><Relationship Id="rId89" Type="http://schemas.openxmlformats.org/officeDocument/2006/relationships/hyperlink" Target="..\..\2023\02%20Ordini\P383_ORD072_CESEL%20SRL_AB_ZEC3B47B01.pdf" TargetMode="External"/><Relationship Id="rId112" Type="http://schemas.openxmlformats.org/officeDocument/2006/relationships/hyperlink" Target="..\..\2023\02%20Ordini\P475_ORD108_ADECCO%20FORMAZIONE%20SRL_LB_Z173BADAF1.pdf" TargetMode="External"/><Relationship Id="rId16" Type="http://schemas.openxmlformats.org/officeDocument/2006/relationships/hyperlink" Target="..\..\2023\02%20Ordini\P014_ORD001_REN%20CAR%20SPA_LB_ZA73962D91.pdf" TargetMode="External"/><Relationship Id="rId107" Type="http://schemas.openxmlformats.org/officeDocument/2006/relationships/hyperlink" Target="..\..\2023\02%20Ordini\P449_ORD097_B.T.E.%20SPA_LB_Z823B96E9D.pdf" TargetMode="External"/><Relationship Id="rId11" Type="http://schemas.openxmlformats.org/officeDocument/2006/relationships/hyperlink" Target="..\002%20Ordini\P849_ORD293_CENTRO%20KAPPA%20SRL_LB_ZC63946A15.pdf" TargetMode="External"/><Relationship Id="rId32" Type="http://schemas.openxmlformats.org/officeDocument/2006/relationships/hyperlink" Target="..\..\2023\02%20Ordini\P139_ORD017_TUV%20NORD%20ITALIA%20SRL_LB_Z0339B37C8.pdf" TargetMode="External"/><Relationship Id="rId37" Type="http://schemas.openxmlformats.org/officeDocument/2006/relationships/hyperlink" Target="..\..\2023\02%20Ordini\P158_ORD022_COOPERATIVA%20SERVIZI%20F.A.I.%20SCARL_LB_ZF339E1C03.pdf" TargetMode="External"/><Relationship Id="rId53" Type="http://schemas.openxmlformats.org/officeDocument/2006/relationships/hyperlink" Target="..\..\2023\02%20Ordini\P220_ORD038_ELLISSE%20SRL_LB_Z2F3A53BCD.pdf" TargetMode="External"/><Relationship Id="rId58" Type="http://schemas.openxmlformats.org/officeDocument/2006/relationships/hyperlink" Target="..\..\2023\02%20Ordini\P239_ORD043_ADECCO%20ITALIA%20SPA_Z8C3A68DA3_LB.pdf" TargetMode="External"/><Relationship Id="rId74" Type="http://schemas.openxmlformats.org/officeDocument/2006/relationships/hyperlink" Target="..\..\2023\02%20Ordini\P375_ORD070_RETE%20AMBIENTE%20SRL_AB_ZF33B30078.pdf" TargetMode="External"/><Relationship Id="rId79" Type="http://schemas.openxmlformats.org/officeDocument/2006/relationships/hyperlink" Target="..\..\2023\02%20Ordini\P310_ORD059_CLEARCO%20SRL_Z1C3AB76CE_LB.pdf" TargetMode="External"/><Relationship Id="rId102" Type="http://schemas.openxmlformats.org/officeDocument/2006/relationships/hyperlink" Target="..\..\2023\02%20Ordini\P426_ORD088_IL%20GELSO%20COOP.%20SOCIALE%20ONLUS_LB_ZBD3B9254B.pdf" TargetMode="External"/><Relationship Id="rId5" Type="http://schemas.openxmlformats.org/officeDocument/2006/relationships/hyperlink" Target="..\002%20Ordini\P835_ORD286_GREENEXT%20TECHNOLOGIES%20SPA_PM_Z6F392EBC8.pdf" TargetMode="External"/><Relationship Id="rId90" Type="http://schemas.openxmlformats.org/officeDocument/2006/relationships/hyperlink" Target="..\..\2023\02%20Ordini\P384_ORD073_DON%20PIERLUIGI%20MURGIONI%20ONLUS_AB_ZEB3B47BB7.pdf" TargetMode="External"/><Relationship Id="rId95" Type="http://schemas.openxmlformats.org/officeDocument/2006/relationships/hyperlink" Target="..\..\2023\02%20Ordini\P412_ORD081_TOSINI%20GROUP%20SRL_AB_Z4C3B6EF80.pdf" TargetMode="External"/><Relationship Id="rId22" Type="http://schemas.openxmlformats.org/officeDocument/2006/relationships/hyperlink" Target="..\..\2023\02%20Ordini\P031_ORD007_A.R.O.%20SRL_LB_Z1F396D5D4.pdf" TargetMode="External"/><Relationship Id="rId27" Type="http://schemas.openxmlformats.org/officeDocument/2006/relationships/hyperlink" Target="..\..\2023\02%20Ordini\P125_ORD012_SYSTEM%206%20SRL_LB_Z3A39A12BD.pdf" TargetMode="External"/><Relationship Id="rId43" Type="http://schemas.openxmlformats.org/officeDocument/2006/relationships/hyperlink" Target="..\..\2023\02%20Ordini\P186_ORD028_PUBLI(IN)%20UNIPERSONALE%20SRL_LB_Z613A148B0.pdf" TargetMode="External"/><Relationship Id="rId48" Type="http://schemas.openxmlformats.org/officeDocument/2006/relationships/hyperlink" Target="..\..\2023\02%20Ordini\P201_ORD033_STUDIO%20EUREKA%20SRL_LB_Z2D3A22FCA.pdf" TargetMode="External"/><Relationship Id="rId64" Type="http://schemas.openxmlformats.org/officeDocument/2006/relationships/hyperlink" Target="..\..\2023\02%20Ordini\P270_ORD049_SPAGNOLI%20DI%20SPAGNOLI%20GUGLIELMO%20E%20FIGLI%20SNC_ZD23A881EA_LB.pdf" TargetMode="External"/><Relationship Id="rId69" Type="http://schemas.openxmlformats.org/officeDocument/2006/relationships/hyperlink" Target="..\..\2023\02%20Ordini\P290_ORD055_ALFA%20SCAFFALATURE%20SRL_Z133AA08A0_LB.pdf" TargetMode="External"/><Relationship Id="rId113" Type="http://schemas.openxmlformats.org/officeDocument/2006/relationships/hyperlink" Target="..\..\2023\02%20Ordini\P395_ORD079_A.G.M.%20SPA_AB_ZEB3B56FDA.pdf" TargetMode="External"/><Relationship Id="rId118" Type="http://schemas.openxmlformats.org/officeDocument/2006/relationships/control" Target="../activeX/activeX1.xml"/><Relationship Id="rId80" Type="http://schemas.openxmlformats.org/officeDocument/2006/relationships/hyperlink" Target="..\..\2023\02%20Ordini\P312_ORD060_TUV%20NORD%20ITALIA%20SRL_Z8C3ABA2B8_LB.pdf" TargetMode="External"/><Relationship Id="rId85" Type="http://schemas.openxmlformats.org/officeDocument/2006/relationships/hyperlink" Target="..\..\2023\02%20Ordini\P358_ORD065_NUMERICA-EDITORIALE%20BRESCIANA_LB_ZCCBB06701.pdf" TargetMode="External"/><Relationship Id="rId12" Type="http://schemas.openxmlformats.org/officeDocument/2006/relationships/hyperlink" Target="..\002%20Ordini\P850_ORD294_VIGILANZA%20GROUP%20SOC.%20COOP._LB_Z0739490CE.pdf" TargetMode="External"/><Relationship Id="rId17" Type="http://schemas.openxmlformats.org/officeDocument/2006/relationships/hyperlink" Target="..\..\2023\02%20Ordini\P016_ORD002_TROLESE%20LUIGI%20&amp;%20C.%20SAS_LB_ZC93965425.pdf" TargetMode="External"/><Relationship Id="rId33" Type="http://schemas.openxmlformats.org/officeDocument/2006/relationships/hyperlink" Target="..\..\2023\02%20Ordini\P143_ORD018_GS%20SERVICE%20SRL_LB_Z5239C6096.pdf" TargetMode="External"/><Relationship Id="rId38" Type="http://schemas.openxmlformats.org/officeDocument/2006/relationships/hyperlink" Target="..\..\2023\02%20Ordini\P161_ORD023_SE.SVIL.%20SRL_LB_Z3639E4697.pdf" TargetMode="External"/><Relationship Id="rId59" Type="http://schemas.openxmlformats.org/officeDocument/2006/relationships/hyperlink" Target="..\..\2023\02%20Ordini\P245_ORD044_A.M.S.%20SPA_LB_ZA03A7290A.pdf" TargetMode="External"/><Relationship Id="rId103" Type="http://schemas.openxmlformats.org/officeDocument/2006/relationships/hyperlink" Target="..\..\2023\02%20Ordini\P427_ORD089_TRE%20ZERO%20NOVE%20LAB.%20FLOREALE%20SNC_LB_Z013B96E29.pdf" TargetMode="External"/><Relationship Id="rId108" Type="http://schemas.openxmlformats.org/officeDocument/2006/relationships/hyperlink" Target="..\..\2023\02%20Ordini\P450_ORD098_PROMOLINE%20SRL_LB_Z743B971B4.pdf" TargetMode="External"/><Relationship Id="rId54" Type="http://schemas.openxmlformats.org/officeDocument/2006/relationships/hyperlink" Target="..\..\2023\02%20Ordini\P221_ORD039_ARGAN%20ITALIA%20SRLS_LB_Z273A53B9B.pdf" TargetMode="External"/><Relationship Id="rId70" Type="http://schemas.openxmlformats.org/officeDocument/2006/relationships/hyperlink" Target="..\..\2023\02%20Ordini\P294_ORD057_POOLITO%20SRL%20SB_ZB33AA5807_LB.pdf" TargetMode="External"/><Relationship Id="rId75" Type="http://schemas.openxmlformats.org/officeDocument/2006/relationships/hyperlink" Target="..\002%20Ordini\P319_ORD098_GRUPPO%20EDITORIALE%20BRESCIANO%20SPA_AB_Z01365C1DC.pdf" TargetMode="External"/><Relationship Id="rId91" Type="http://schemas.openxmlformats.org/officeDocument/2006/relationships/hyperlink" Target="..\..\2023\02%20Ordini\P385_ORD074_REGISTER.IT_AB_Z883B47F6D.pdf" TargetMode="External"/><Relationship Id="rId96" Type="http://schemas.openxmlformats.org/officeDocument/2006/relationships/hyperlink" Target="..\..\2023\02%20Ordini\P413_ORD082_PASOLINI%20SPA_AB_Z5C3B6EFE4.pdf" TargetMode="External"/><Relationship Id="rId1" Type="http://schemas.openxmlformats.org/officeDocument/2006/relationships/hyperlink" Target="..\002%20Ordini\P772_ORD262_EOS%20INFORMATICA%20SRL_PM_ZA238A2C69.pdf" TargetMode="External"/><Relationship Id="rId6" Type="http://schemas.openxmlformats.org/officeDocument/2006/relationships/hyperlink" Target="..\002%20Ordini\P836_ORD287_GREENEXT%20TECHNOLOGIES%20SPA_LB_Z6E392EC7E.pdf" TargetMode="External"/><Relationship Id="rId23" Type="http://schemas.openxmlformats.org/officeDocument/2006/relationships/hyperlink" Target="..\..\2023\02%20Ordini\P032_0RD008_VISIONOVA%20SRL_LB_ZB7396D2AD.pdf" TargetMode="External"/><Relationship Id="rId28" Type="http://schemas.openxmlformats.org/officeDocument/2006/relationships/hyperlink" Target="..\..\2023\02%20Ordini\P126_ORD013_SOCIETA'%20COOPERATIVA%20SOCIALE%20ONLUS%20ANDROMEDA_LB_Z9A39A131F.pdf" TargetMode="External"/><Relationship Id="rId49" Type="http://schemas.openxmlformats.org/officeDocument/2006/relationships/hyperlink" Target="..\..\2023\02%20Ordini\P211_ORD034_SPECIALRIFIUTI%20SRL_LB_Z723A3B6F7.pdf" TargetMode="External"/><Relationship Id="rId114" Type="http://schemas.openxmlformats.org/officeDocument/2006/relationships/hyperlink" Target="..\..\2023\02%20Ordini\P291_ORD066_GALENO%20SRL_LB_ZC53AA3E7C.pdf" TargetMode="External"/><Relationship Id="rId119" Type="http://schemas.openxmlformats.org/officeDocument/2006/relationships/image" Target="../media/image1.emf"/><Relationship Id="rId10" Type="http://schemas.openxmlformats.org/officeDocument/2006/relationships/hyperlink" Target="..\002%20Ordini\P848_ORD292_IDROPOMPE%20F.LLI%20ROZZINI%20SNC_LB_Z7F39462B6.pdf" TargetMode="External"/><Relationship Id="rId31" Type="http://schemas.openxmlformats.org/officeDocument/2006/relationships/hyperlink" Target="..\..\2023\02%20Ordini\P129_ORD016_GREENEXT%20TECHNOLOGIES%20SPA_LB_Z6039A1428.pdf" TargetMode="External"/><Relationship Id="rId44" Type="http://schemas.openxmlformats.org/officeDocument/2006/relationships/hyperlink" Target="..\..\2023\02%20Ordini\P191_ORD029_CAUTO%20CANTIERE%20AUTOLIMITAZIONE_LB_ZBD3A182D2.pdf" TargetMode="External"/><Relationship Id="rId52" Type="http://schemas.openxmlformats.org/officeDocument/2006/relationships/hyperlink" Target="..\..\2023\02%20Ordini\P219_ORD037_UNIPOLSAI-AGENZIA%20ASSITRE%20SNC_LB_Z3A3A4ED63.pdf" TargetMode="External"/><Relationship Id="rId60" Type="http://schemas.openxmlformats.org/officeDocument/2006/relationships/hyperlink" Target="..\..\2023\02%20Ordini\P246_ORD045_NUMERICA%20-%20EDITORIALE%20BRESCIANA_LB_ZDB3A72941.pdf" TargetMode="External"/><Relationship Id="rId65" Type="http://schemas.openxmlformats.org/officeDocument/2006/relationships/hyperlink" Target="..\..\2023\02%20Ordini\P276_ORD050_FALEGNAMERIA%20GUERRINI%20DI%20GUERRINI%20ALESSANDRO_Z133A91382_LB.pdf" TargetMode="External"/><Relationship Id="rId73" Type="http://schemas.openxmlformats.org/officeDocument/2006/relationships/hyperlink" Target="..\..\2023\02%20Ordini\P374_ORD069_AGENZIA%200999AXA%20CONSULENZE%20ASSICUT&#236;RATIVE%20M.L._AB_ZB33B2F12E.pdf" TargetMode="External"/><Relationship Id="rId78" Type="http://schemas.openxmlformats.org/officeDocument/2006/relationships/hyperlink" Target="..\..\2023\02%20Ordini\P305_ORD058_OIKOS%20PROGETTI%20SRL_Z963AB369F_LB.pdf" TargetMode="External"/><Relationship Id="rId81" Type="http://schemas.openxmlformats.org/officeDocument/2006/relationships/hyperlink" Target="..\..\2023\02%20Ordini\P314_ORD061_LA%20PUBBLICITA'_ZB63AC3D30_LB.pdf" TargetMode="External"/><Relationship Id="rId86" Type="http://schemas.openxmlformats.org/officeDocument/2006/relationships/hyperlink" Target="..\..\2023\02%20Ordini\P365_ORD066_VOLKSWAGEN%20LEASING%20GMBH_AB_ZD13B1A606.pdf" TargetMode="External"/><Relationship Id="rId94" Type="http://schemas.openxmlformats.org/officeDocument/2006/relationships/hyperlink" Target="..\..\2023\02%20Ordini\P404_ORD080_FACCIN%20ENRICO_AB_Z7E3B56FE3.pdf" TargetMode="External"/><Relationship Id="rId99" Type="http://schemas.openxmlformats.org/officeDocument/2006/relationships/hyperlink" Target="..\..\2023\02%20Ordini\P416_ORD085_VISIONOVA%20SRL_AB_Z133B6F0CE.pdf" TargetMode="External"/><Relationship Id="rId101" Type="http://schemas.openxmlformats.org/officeDocument/2006/relationships/hyperlink" Target="..\..\2023\02%20Ordini\P418_ORD087_VISIONOVA%20SRL_AB_ZD13B6F108.pdf" TargetMode="External"/><Relationship Id="rId4" Type="http://schemas.openxmlformats.org/officeDocument/2006/relationships/hyperlink" Target="..\002%20Ordini\P781_ORD268_SARTORI%20AMBIENTE%20SRL_PM_Z2938A72BF.pdf" TargetMode="External"/><Relationship Id="rId9" Type="http://schemas.openxmlformats.org/officeDocument/2006/relationships/hyperlink" Target="..\002%20Ordini\P845_ORD291_SUPERNETWORK%20SRL_LB_Z003941361.pdf" TargetMode="External"/><Relationship Id="rId13" Type="http://schemas.openxmlformats.org/officeDocument/2006/relationships/hyperlink" Target="..\002%20Ordini\P852_ORD296_R.E.P.%20SRL_LB_ZF6395314F.pdf" TargetMode="External"/><Relationship Id="rId18" Type="http://schemas.openxmlformats.org/officeDocument/2006/relationships/hyperlink" Target="..\..\2023\02%20Ordini\P017_ORD003_TIPOLITOGRAFIA%20GANDINELLI%20SRL_LB_Z6B3965B2A.pdf" TargetMode="External"/><Relationship Id="rId39" Type="http://schemas.openxmlformats.org/officeDocument/2006/relationships/hyperlink" Target="..\..\2023\02%20Ordini\P169_ORD024_XENA%20PROJECTS%20SRL_LB_Z2839FC3C4.pdf" TargetMode="External"/><Relationship Id="rId109" Type="http://schemas.openxmlformats.org/officeDocument/2006/relationships/hyperlink" Target="..\..\2023\02%20Ordini\P451_ORD099_STUDIO%20LESIOLI_LB_Z7B3BA92DE.pdf" TargetMode="External"/><Relationship Id="rId34" Type="http://schemas.openxmlformats.org/officeDocument/2006/relationships/hyperlink" Target="..\..\2023\02%20Ordini\P144_ORD019_GS%20SERVICE%20SRL_LB_Z1D39C6102.pdf" TargetMode="External"/><Relationship Id="rId50" Type="http://schemas.openxmlformats.org/officeDocument/2006/relationships/hyperlink" Target="..\..\2023\02%20Ordini\P217_ORD035_SOCIETA'%20ATHESIS%20SPA_LB_ZC63A4ECE2.pdf" TargetMode="External"/><Relationship Id="rId55" Type="http://schemas.openxmlformats.org/officeDocument/2006/relationships/hyperlink" Target="..\..\2023\02%20Ordini\P222_ORD040_MAMI%20SRL_LB_Z203A53BAE.pdf" TargetMode="External"/><Relationship Id="rId76" Type="http://schemas.openxmlformats.org/officeDocument/2006/relationships/hyperlink" Target="..\..\2023\02%20Ordini\P390_ORD078_PREMIER%20SRLS_AB_Z353B56FD2.pdf" TargetMode="External"/><Relationship Id="rId97" Type="http://schemas.openxmlformats.org/officeDocument/2006/relationships/hyperlink" Target="..\..\2023\02%20Ordini\P415_ORD084_TUV%20AUSTRIA%20ITALIA_AB_ZE13B6F071.pdf" TargetMode="External"/><Relationship Id="rId104" Type="http://schemas.openxmlformats.org/officeDocument/2006/relationships/hyperlink" Target="..\..\2023\02%20Ordini\P428_ORD090_TECNOCASA-AFFILIATO%20LA%20COMMERCIALE%20REAL%20ESTATE%20SRL_LB_ZCC3B975D0.pdf" TargetMode="External"/><Relationship Id="rId7" Type="http://schemas.openxmlformats.org/officeDocument/2006/relationships/hyperlink" Target="..\002%20Ordini\P838_ORD289_ING.%20FIORAVANTI%20LUCA_LB_ZAF3931686.pdf" TargetMode="External"/><Relationship Id="rId71" Type="http://schemas.openxmlformats.org/officeDocument/2006/relationships/hyperlink" Target="https://smartcig.anticorruzione.it/AVCP-SmartCig/preparaDettaglioComunicazioneOS.action?codDettaglioCarnet=61885280" TargetMode="External"/><Relationship Id="rId92" Type="http://schemas.openxmlformats.org/officeDocument/2006/relationships/hyperlink" Target="..\..\2023\02%20Ordini\P386_ORD075_SISTEMI%20SPA_AB_Z6F3B56FC4.pdf" TargetMode="External"/><Relationship Id="rId2" Type="http://schemas.openxmlformats.org/officeDocument/2006/relationships/hyperlink" Target="..\002%20Ordini\P779_ORD266_SARTORI%20AMBIENTE%20SRL_PM_Z2838A717F.pdf" TargetMode="External"/><Relationship Id="rId29" Type="http://schemas.openxmlformats.org/officeDocument/2006/relationships/hyperlink" Target="..\..\2023\02%20Ordini\P127_ORD014_CERRO%20TORRE%20SOC.%20COOP._LB_Z4839A1392.pdf" TargetMode="External"/><Relationship Id="rId24" Type="http://schemas.openxmlformats.org/officeDocument/2006/relationships/hyperlink" Target="..\..\2023\02%20Ordini\P063_ORD009_DELTA%20TRE%20SNC_LB_ZB93973C20.pdf" TargetMode="External"/><Relationship Id="rId40" Type="http://schemas.openxmlformats.org/officeDocument/2006/relationships/hyperlink" Target="..\..\2023\02%20Ordini\P182_ORD025_ORLANDO%20INVESTIGAZIONI%20SNC%20DI%20ORLANDO%20PIERLUIGI%20E%20C._FT_Z1539F56B7.pdf" TargetMode="External"/><Relationship Id="rId45" Type="http://schemas.openxmlformats.org/officeDocument/2006/relationships/hyperlink" Target="..\..\2023\02%20Ordini\P192_ORD030_CAUTO%20CANTIERE%20AUTOLIMITAZIONE_LB_Z083A1830F.pdf" TargetMode="External"/><Relationship Id="rId66" Type="http://schemas.openxmlformats.org/officeDocument/2006/relationships/hyperlink" Target="..\..\2023\02%20Ordini\P277_ORD051_LA%20NUVOLA%20NEL%20SACCO%20SOC.%20COOP.%20SOCIALE_Z7B3A9131A_LB.pdf" TargetMode="External"/><Relationship Id="rId87" Type="http://schemas.openxmlformats.org/officeDocument/2006/relationships/hyperlink" Target="..\..\2023\02%20Ordini\P366_ORD067_IMPRESA%20MOR%20MARIO%20DI%20MOR%20GIANMARIO_AB_ZE93B1A797.pdf" TargetMode="External"/><Relationship Id="rId110" Type="http://schemas.openxmlformats.org/officeDocument/2006/relationships/hyperlink" Target="..\..\2023\02%20Ordini\P459_ORD100_BALXZANELLI%20SRL_LB_Z703BA560E.pdf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..\..\2023\02%20Ordini\P247_ORD046_PIXEL%20T-SHIRT%20SHOP_LB_Z1B3A72978.pdf" TargetMode="External"/><Relationship Id="rId82" Type="http://schemas.openxmlformats.org/officeDocument/2006/relationships/hyperlink" Target="..\..\2023\02%20Ordini\P330_ORD062_ACB-ASSOCIAZIONE%20COMUNI%20BRESCIANI_Z603AE1234_AB.pdf" TargetMode="External"/><Relationship Id="rId19" Type="http://schemas.openxmlformats.org/officeDocument/2006/relationships/hyperlink" Target="..\..\2023\02%20Ordini\P028_0RD004_CIVITAS%20LA%20SOSTA%20DEL%20BUONGUSTAIO_LB_ZF23969424.pdf" TargetMode="External"/><Relationship Id="rId14" Type="http://schemas.openxmlformats.org/officeDocument/2006/relationships/hyperlink" Target="..\002%20Ordini\P854_ORD298_MAGGIOLI%20SPA_LB_ZD939550B6.pdf" TargetMode="External"/><Relationship Id="rId30" Type="http://schemas.openxmlformats.org/officeDocument/2006/relationships/hyperlink" Target="..\..\2023\02%20Ordini\P128_ORD015_IL%20GELSO%20COOP.%20ONLUS_LB_ZC639A1919.pdf" TargetMode="External"/><Relationship Id="rId35" Type="http://schemas.openxmlformats.org/officeDocument/2006/relationships/hyperlink" Target="..\..\2023\02%20Ordini\P148_ORD020_INFOCAMERE%20SCPA_LB_ZD439C73FO.pdf" TargetMode="External"/><Relationship Id="rId56" Type="http://schemas.openxmlformats.org/officeDocument/2006/relationships/hyperlink" Target="..\..\2023\02%20Ordini\P232_ORD041_SYSTEM%206%20SRL_Z9F3A60B74_LB.pdf" TargetMode="External"/><Relationship Id="rId77" Type="http://schemas.openxmlformats.org/officeDocument/2006/relationships/hyperlink" Target="https://smartcig.anticorruzione.it/AVCP-SmartCig/preparaDettaglioComunicazioneOS.action?codDettaglioCarnet=62215140" TargetMode="External"/><Relationship Id="rId100" Type="http://schemas.openxmlformats.org/officeDocument/2006/relationships/hyperlink" Target="..\..\2023\02%20Ordini\P417_ORD086_VISIONOVA%20SRL_AB_ZC23B6F0E9.pdf" TargetMode="External"/><Relationship Id="rId105" Type="http://schemas.openxmlformats.org/officeDocument/2006/relationships/hyperlink" Target="..\..\2023\02%20Ordini\P447_ORD095_WIDERFID%20SRL_LB_ZA93B96E57.pdf" TargetMode="External"/><Relationship Id="rId8" Type="http://schemas.openxmlformats.org/officeDocument/2006/relationships/hyperlink" Target="..\002%20Ordini\P844_ORD290_CERRO%20TORRE%20SOC.%20COOP._LB_ZDB39405DA.pdf" TargetMode="External"/><Relationship Id="rId51" Type="http://schemas.openxmlformats.org/officeDocument/2006/relationships/hyperlink" Target="..\..\2023\02%20Ordini\P218_ORD036_NUOVA%202001%20SNC_LB_Z153A4ED38.pdf" TargetMode="External"/><Relationship Id="rId72" Type="http://schemas.openxmlformats.org/officeDocument/2006/relationships/hyperlink" Target="..\..\2023\02%20Ordini\P373_ORD068_GRUPPO%20EDITORIALE%20BRESCIANA%20SPA_AB_Z7A3B2E1D1.pdf" TargetMode="External"/><Relationship Id="rId93" Type="http://schemas.openxmlformats.org/officeDocument/2006/relationships/hyperlink" Target="..\..\2023\02%20Ordini\P387_ORD076_IL%20QUADRIFOGLIO%20SOC.%20COOP.%20AGRICOLA_AB_ZA73B481E6.pdf" TargetMode="External"/><Relationship Id="rId98" Type="http://schemas.openxmlformats.org/officeDocument/2006/relationships/hyperlink" Target="..\..\2023\02%20Ordini\P414_ORD083_EMZ%20TECNOLOGIE%20AMBIENTALI%20SRL_AB_Z643B6F016.pdf" TargetMode="External"/><Relationship Id="rId3" Type="http://schemas.openxmlformats.org/officeDocument/2006/relationships/hyperlink" Target="..\002%20Ordini\P780_ORD267_SARTORI%20AMBIENTE%20SRL_PM_ZA938A71F3.pdf" TargetMode="External"/><Relationship Id="rId25" Type="http://schemas.openxmlformats.org/officeDocument/2006/relationships/hyperlink" Target="..\..\2023\02%20Ordini\P066_ORD010_ART&amp;IMAGE%20SNC_LB_Z3B397E038.pdf" TargetMode="External"/><Relationship Id="rId46" Type="http://schemas.openxmlformats.org/officeDocument/2006/relationships/hyperlink" Target="..\..\2023\02%20Ordini\P193_ORD031_CAUTO%20CANTIERE%20AUTOLIMITAZIONE_LB_Z643A18358.pdf" TargetMode="External"/><Relationship Id="rId67" Type="http://schemas.openxmlformats.org/officeDocument/2006/relationships/hyperlink" Target="..\..\2023\02%20Ordini\P278_ORD052_PROMOLINE%20SRL_Z3C3A912CB_LB.pdf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..\..\2023\02%20Ordini\P029_0RD005_ID&amp;A%20SRL_LB_Z88396D1C6.pdf" TargetMode="External"/><Relationship Id="rId41" Type="http://schemas.openxmlformats.org/officeDocument/2006/relationships/hyperlink" Target="..\..\2023\02%20Ordini\P184_ORD026_BORELLA%20SRL_LB_Z7A3A14795.pdf" TargetMode="External"/><Relationship Id="rId62" Type="http://schemas.openxmlformats.org/officeDocument/2006/relationships/hyperlink" Target="..\..\2023\02%20Ordini\P248_ORD047_TUTTOUFFICIO%20SRL_LB_ZBC3A729B9.pdf" TargetMode="External"/><Relationship Id="rId83" Type="http://schemas.openxmlformats.org/officeDocument/2006/relationships/hyperlink" Target="..\..\2023\02%20Ordini\P345_ORD063_BPM%20AUTODEMOLIZIONE%20SRL_Z733AF34A4_AB.pdf" TargetMode="External"/><Relationship Id="rId88" Type="http://schemas.openxmlformats.org/officeDocument/2006/relationships/hyperlink" Target="..\..\2023\02%20Ordini\P382_ORD071_STUDIO%20LEGALE%20COMINELLI%20AVV.%20CRISTINA%20ALBA_AB_Z5A3B479E4.pdf" TargetMode="External"/><Relationship Id="rId111" Type="http://schemas.openxmlformats.org/officeDocument/2006/relationships/hyperlink" Target="..\..\2023\02%20Ordini\P471_ORD105_NUOVA%202001%20SNC%20DI%20CAZZAVACCA%20GIOVANNI%20E%20MAURIZIO%20SNC_LB_Z0C3BAD604.pdf" TargetMode="External"/><Relationship Id="rId15" Type="http://schemas.openxmlformats.org/officeDocument/2006/relationships/hyperlink" Target="..\002%20Ordini\P865_ORD300_SAGE%20SRL_LB_Z7C39593CF.pdf" TargetMode="External"/><Relationship Id="rId36" Type="http://schemas.openxmlformats.org/officeDocument/2006/relationships/hyperlink" Target="..\..\2023\02%20Ordini\P149_ORD021_GIOVANNI%20MONTINI%20_LB_ZAB39CBBD8.pdf" TargetMode="External"/><Relationship Id="rId57" Type="http://schemas.openxmlformats.org/officeDocument/2006/relationships/hyperlink" Target="..\..\2023\02%20Ordini\P233_ORD042_CENTRO%20FIERA%20SPA_Z8B3A60AF7_LB.pdf" TargetMode="External"/><Relationship Id="rId106" Type="http://schemas.openxmlformats.org/officeDocument/2006/relationships/hyperlink" Target="..\..\2023\02%20Ordini\P448_ORD096_SERISOLAR%20SRL_LB_Z183B96E7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2017/002Ordini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smartcig.anticorruzione.it/AVCP-SmartCig/preparaDettaglioComunicazioneOS.action?codDettaglioCarnet=26597895" TargetMode="External"/><Relationship Id="rId21" Type="http://schemas.openxmlformats.org/officeDocument/2006/relationships/hyperlink" Target="https://smartcig.anticorruzione.it/AVCP-SmartCig/preparaDettaglioComunicazioneOS.action?codDettaglioCarnet=27664444" TargetMode="External"/><Relationship Id="rId63" Type="http://schemas.openxmlformats.org/officeDocument/2006/relationships/hyperlink" Target="https://smartcig.anticorruzione.it/AVCP-SmartCig/preparaDettaglioComunicazioneOS.action?codDettaglioCarnet=27086962" TargetMode="External"/><Relationship Id="rId159" Type="http://schemas.openxmlformats.org/officeDocument/2006/relationships/hyperlink" Target="https://smartcig.anticorruzione.it/AVCP-SmartCig/preparaDettaglioComunicazioneOS.action?codDettaglioCarnet=25796607" TargetMode="External"/><Relationship Id="rId170" Type="http://schemas.openxmlformats.org/officeDocument/2006/relationships/hyperlink" Target="https://smartcig.anticorruzione.it/AVCP-SmartCig/preparaDettaglioComunicazioneOS.action?codDettaglioCarnet=25742511" TargetMode="External"/><Relationship Id="rId226" Type="http://schemas.openxmlformats.org/officeDocument/2006/relationships/hyperlink" Target="https://smartcig.anticorruzione.it/AVCP-SmartCig/preparaDettaglioComunicazioneOS.action?codDettaglioCarnet=25186546" TargetMode="External"/><Relationship Id="rId107" Type="http://schemas.openxmlformats.org/officeDocument/2006/relationships/hyperlink" Target="https://smartcig.anticorruzione.it/AVCP-SmartCig/preparaDettaglioComunicazioneOS.action?codDettaglioCarnet=26679401" TargetMode="External"/><Relationship Id="rId11" Type="http://schemas.openxmlformats.org/officeDocument/2006/relationships/hyperlink" Target="https://smartcig.anticorruzione.it/AVCP-SmartCig/preparaDettaglioComunicazioneOS.action?codDettaglioCarnet=27664827" TargetMode="External"/><Relationship Id="rId32" Type="http://schemas.openxmlformats.org/officeDocument/2006/relationships/hyperlink" Target="https://smartcig.anticorruzione.it/AVCP-SmartCig/preparaDettaglioComunicazioneOS.action?codDettaglioCarnet=27527448" TargetMode="External"/><Relationship Id="rId53" Type="http://schemas.openxmlformats.org/officeDocument/2006/relationships/hyperlink" Target="https://smartcig.anticorruzione.it/AVCP-SmartCig/preparaDettaglioComunicazioneOS.action?codDettaglioCarnet=27241604" TargetMode="External"/><Relationship Id="rId74" Type="http://schemas.openxmlformats.org/officeDocument/2006/relationships/hyperlink" Target="https://smartcig.anticorruzione.it/AVCP-SmartCig/preparaDettaglioComunicazioneOS.action?codDettaglioCarnet=27065434" TargetMode="External"/><Relationship Id="rId128" Type="http://schemas.openxmlformats.org/officeDocument/2006/relationships/hyperlink" Target="https://smartcig.anticorruzione.it/AVCP-SmartCig/preparaDettaglioComunicazioneOS.action?codDettaglioCarnet=26338277" TargetMode="External"/><Relationship Id="rId149" Type="http://schemas.openxmlformats.org/officeDocument/2006/relationships/hyperlink" Target="https://smartcig.anticorruzione.it/AVCP-SmartCig/preparaDettaglioComunicazioneOS.action?codDettaglioCarnet=25865906" TargetMode="External"/><Relationship Id="rId5" Type="http://schemas.openxmlformats.org/officeDocument/2006/relationships/hyperlink" Target="https://smartcig.anticorruzione.it/AVCP-SmartCig/preparaDettaglioComunicazioneOS.action?codDettaglioCarnet=27664985" TargetMode="External"/><Relationship Id="rId95" Type="http://schemas.openxmlformats.org/officeDocument/2006/relationships/hyperlink" Target="https://smartcig.anticorruzione.it/AVCP-SmartCig/preparaDettaglioComunicazioneOS.action?codDettaglioCarnet=26738739" TargetMode="External"/><Relationship Id="rId160" Type="http://schemas.openxmlformats.org/officeDocument/2006/relationships/hyperlink" Target="https://smartcig.anticorruzione.it/AVCP-SmartCig/preparaDettaglioComunicazioneOS.action?codDettaglioCarnet=25796555" TargetMode="External"/><Relationship Id="rId181" Type="http://schemas.openxmlformats.org/officeDocument/2006/relationships/hyperlink" Target="https://smartcig.anticorruzione.it/AVCP-SmartCig/preparaDettaglioComunicazioneOS.action?codDettaglioCarnet=25557520" TargetMode="External"/><Relationship Id="rId216" Type="http://schemas.openxmlformats.org/officeDocument/2006/relationships/hyperlink" Target="https://smartcig.anticorruzione.it/AVCP-SmartCig/preparaDettaglioComunicazioneOS.action?codDettaglioCarnet=25204237" TargetMode="External"/><Relationship Id="rId237" Type="http://schemas.openxmlformats.org/officeDocument/2006/relationships/hyperlink" Target="https://smartcig.anticorruzione.it/AVCP-SmartCig/preparaDettaglioComunicazioneOS.action?codDettaglioCarnet=25110874" TargetMode="External"/><Relationship Id="rId258" Type="http://schemas.openxmlformats.org/officeDocument/2006/relationships/hyperlink" Target="https://smartcig.anticorruzione.it/AVCP-SmartCig/preparaDettaglioComunicazioneOS.action?codDettaglioCarnet=28321370" TargetMode="External"/><Relationship Id="rId22" Type="http://schemas.openxmlformats.org/officeDocument/2006/relationships/hyperlink" Target="https://smartcig.anticorruzione.it/AVCP-SmartCig/preparaDettaglioComunicazioneOS.action?codDettaglioCarnet=27664413" TargetMode="External"/><Relationship Id="rId43" Type="http://schemas.openxmlformats.org/officeDocument/2006/relationships/hyperlink" Target="https://smartcig.anticorruzione.it/AVCP-SmartCig/preparaDettaglioComunicazioneOS.action?codDettaglioCarnet=27434356" TargetMode="External"/><Relationship Id="rId64" Type="http://schemas.openxmlformats.org/officeDocument/2006/relationships/hyperlink" Target="https://smartcig.anticorruzione.it/AVCP-SmartCig/preparaDettaglioComunicazioneOS.action?codDettaglioCarnet=27086932" TargetMode="External"/><Relationship Id="rId118" Type="http://schemas.openxmlformats.org/officeDocument/2006/relationships/hyperlink" Target="https://smartcig.anticorruzione.it/AVCP-SmartCig/preparaDettaglioComunicazioneOS.action?codDettaglioCarnet=26559205" TargetMode="External"/><Relationship Id="rId139" Type="http://schemas.openxmlformats.org/officeDocument/2006/relationships/hyperlink" Target="https://smartcig.anticorruzione.it/AVCP-SmartCig/preparaDettaglioComunicazioneOS.action?codDettaglioCarnet=26041525" TargetMode="External"/><Relationship Id="rId85" Type="http://schemas.openxmlformats.org/officeDocument/2006/relationships/hyperlink" Target="https://smartcig.anticorruzione.it/AVCP-SmartCig/preparaDettaglioComunicazioneOS.action?codDettaglioCarnet=26916948" TargetMode="External"/><Relationship Id="rId150" Type="http://schemas.openxmlformats.org/officeDocument/2006/relationships/hyperlink" Target="https://smartcig.anticorruzione.it/AVCP-SmartCig/preparaDettaglioComunicazioneOS.action?codDettaglioCarnet=25865409" TargetMode="External"/><Relationship Id="rId171" Type="http://schemas.openxmlformats.org/officeDocument/2006/relationships/hyperlink" Target="https://smartcig.anticorruzione.it/AVCP-SmartCig/preparaDettaglioComunicazioneOS.action?codDettaglioCarnet=25701371" TargetMode="External"/><Relationship Id="rId192" Type="http://schemas.openxmlformats.org/officeDocument/2006/relationships/hyperlink" Target="https://smartcig.anticorruzione.it/AVCP-SmartCig/preparaDettaglioComunicazioneOS.action?codDettaglioCarnet=25365179" TargetMode="External"/><Relationship Id="rId206" Type="http://schemas.openxmlformats.org/officeDocument/2006/relationships/hyperlink" Target="https://smartcig.anticorruzione.it/AVCP-SmartCig/preparaDettaglioComunicazioneOS.action?codDettaglioCarnet=25213830" TargetMode="External"/><Relationship Id="rId227" Type="http://schemas.openxmlformats.org/officeDocument/2006/relationships/hyperlink" Target="https://smartcig.anticorruzione.it/AVCP-SmartCig/preparaDettaglioComunicazioneOS.action?codDettaglioCarnet=25186251" TargetMode="External"/><Relationship Id="rId248" Type="http://schemas.openxmlformats.org/officeDocument/2006/relationships/hyperlink" Target="https://smartcig.anticorruzione.it/AVCP-SmartCig/preparaDettaglioComunicazioneOS.action?codDettaglioCarnet=25083201" TargetMode="External"/><Relationship Id="rId12" Type="http://schemas.openxmlformats.org/officeDocument/2006/relationships/hyperlink" Target="https://smartcig.anticorruzione.it/AVCP-SmartCig/preparaDettaglioComunicazioneOS.action?codDettaglioCarnet=27664804" TargetMode="External"/><Relationship Id="rId33" Type="http://schemas.openxmlformats.org/officeDocument/2006/relationships/hyperlink" Target="https://smartcig.anticorruzione.it/AVCP-SmartCig/preparaDettaglioComunicazioneOS.action?codDettaglioCarnet=27527432" TargetMode="External"/><Relationship Id="rId108" Type="http://schemas.openxmlformats.org/officeDocument/2006/relationships/hyperlink" Target="https://smartcig.anticorruzione.it/AVCP-SmartCig/preparaDettaglioComunicazioneOS.action?codDettaglioCarnet=26677696" TargetMode="External"/><Relationship Id="rId129" Type="http://schemas.openxmlformats.org/officeDocument/2006/relationships/hyperlink" Target="https://smartcig.anticorruzione.it/AVCP-SmartCig/preparaDettaglioComunicazioneOS.action?codDettaglioCarnet=26319144" TargetMode="External"/><Relationship Id="rId54" Type="http://schemas.openxmlformats.org/officeDocument/2006/relationships/hyperlink" Target="https://smartcig.anticorruzione.it/AVCP-SmartCig/preparaDettaglioComunicazioneOS.action?codDettaglioCarnet=27241194" TargetMode="External"/><Relationship Id="rId75" Type="http://schemas.openxmlformats.org/officeDocument/2006/relationships/hyperlink" Target="https://smartcig.anticorruzione.it/AVCP-SmartCig/preparaDettaglioComunicazioneOS.action?codDettaglioCarnet=27065421" TargetMode="External"/><Relationship Id="rId96" Type="http://schemas.openxmlformats.org/officeDocument/2006/relationships/hyperlink" Target="https://smartcig.anticorruzione.it/AVCP-SmartCig/preparaDettaglioComunicazioneOS.action?codDettaglioCarnet=26737832" TargetMode="External"/><Relationship Id="rId140" Type="http://schemas.openxmlformats.org/officeDocument/2006/relationships/hyperlink" Target="https://smartcig.anticorruzione.it/AVCP-SmartCig/preparaDettaglioComunicazioneOS.action?codDettaglioCarnet=26041238" TargetMode="External"/><Relationship Id="rId161" Type="http://schemas.openxmlformats.org/officeDocument/2006/relationships/hyperlink" Target="https://smartcig.anticorruzione.it/AVCP-SmartCig/preparaDettaglioComunicazioneOS.action?codDettaglioCarnet=25796505" TargetMode="External"/><Relationship Id="rId182" Type="http://schemas.openxmlformats.org/officeDocument/2006/relationships/hyperlink" Target="https://smartcig.anticorruzione.it/AVCP-SmartCig/preparaDettaglioComunicazioneOS.action?codDettaglioCarnet=25538830" TargetMode="External"/><Relationship Id="rId217" Type="http://schemas.openxmlformats.org/officeDocument/2006/relationships/hyperlink" Target="https://smartcig.anticorruzione.it/AVCP-SmartCig/preparaDettaglioComunicazioneOS.action?codDettaglioCarnet=25204116" TargetMode="External"/><Relationship Id="rId6" Type="http://schemas.openxmlformats.org/officeDocument/2006/relationships/hyperlink" Target="https://smartcig.anticorruzione.it/AVCP-SmartCig/preparaDettaglioComunicazioneOS.action?codDettaglioCarnet=27664954" TargetMode="External"/><Relationship Id="rId238" Type="http://schemas.openxmlformats.org/officeDocument/2006/relationships/hyperlink" Target="https://smartcig.anticorruzione.it/AVCP-SmartCig/preparaDettaglioComunicazioneOS.action?codDettaglioCarnet=25110306" TargetMode="External"/><Relationship Id="rId259" Type="http://schemas.openxmlformats.org/officeDocument/2006/relationships/hyperlink" Target="https://smartcig.anticorruzione.it/AVCP-SmartCig/preparaDettaglioComunicazioneOS.action?codDettaglioCarnet=28325042" TargetMode="External"/><Relationship Id="rId23" Type="http://schemas.openxmlformats.org/officeDocument/2006/relationships/hyperlink" Target="https://smartcig.anticorruzione.it/AVCP-SmartCig/preparaDettaglioComunicazioneOS.action?codDettaglioCarnet=27604527" TargetMode="External"/><Relationship Id="rId119" Type="http://schemas.openxmlformats.org/officeDocument/2006/relationships/hyperlink" Target="https://smartcig.anticorruzione.it/AVCP-SmartCig/preparaDettaglioComunicazioneOS.action?codDettaglioCarnet=26559131" TargetMode="External"/><Relationship Id="rId44" Type="http://schemas.openxmlformats.org/officeDocument/2006/relationships/hyperlink" Target="https://smartcig.anticorruzione.it/AVCP-SmartCig/preparaDettaglioComunicazioneOS.action?codDettaglioCarnet=27434331" TargetMode="External"/><Relationship Id="rId65" Type="http://schemas.openxmlformats.org/officeDocument/2006/relationships/hyperlink" Target="https://smartcig.anticorruzione.it/AVCP-SmartCig/preparaDettaglioComunicazioneOS.action?codDettaglioCarnet=27086915" TargetMode="External"/><Relationship Id="rId86" Type="http://schemas.openxmlformats.org/officeDocument/2006/relationships/hyperlink" Target="https://smartcig.anticorruzione.it/AVCP-SmartCig/preparaDettaglioComunicazioneOS.action?codDettaglioCarnet=26903247" TargetMode="External"/><Relationship Id="rId130" Type="http://schemas.openxmlformats.org/officeDocument/2006/relationships/hyperlink" Target="https://smartcig.anticorruzione.it/AVCP-SmartCig/preparaDettaglioComunicazioneOS.action?codDettaglioCarnet=26287954" TargetMode="External"/><Relationship Id="rId151" Type="http://schemas.openxmlformats.org/officeDocument/2006/relationships/hyperlink" Target="https://smartcig.anticorruzione.it/AVCP-SmartCig/preparaDettaglioComunicazioneOS.action?codDettaglioCarnet=25850216" TargetMode="External"/><Relationship Id="rId172" Type="http://schemas.openxmlformats.org/officeDocument/2006/relationships/hyperlink" Target="https://smartcig.anticorruzione.it/AVCP-SmartCig/preparaDettaglioComunicazioneOS.action?codDettaglioCarnet=25701359" TargetMode="External"/><Relationship Id="rId193" Type="http://schemas.openxmlformats.org/officeDocument/2006/relationships/hyperlink" Target="https://smartcig.anticorruzione.it/AVCP-SmartCig/preparaDettaglioComunicazioneOS.action?codDettaglioCarnet=25365109" TargetMode="External"/><Relationship Id="rId207" Type="http://schemas.openxmlformats.org/officeDocument/2006/relationships/hyperlink" Target="https://smartcig.anticorruzione.it/AVCP-SmartCig/preparaDettaglioComunicazioneOS.action?codDettaglioCarnet=25213801" TargetMode="External"/><Relationship Id="rId228" Type="http://schemas.openxmlformats.org/officeDocument/2006/relationships/hyperlink" Target="https://smartcig.anticorruzione.it/AVCP-SmartCig/preparaDettaglioComunicazioneOS.action?codDettaglioCarnet=25173785" TargetMode="External"/><Relationship Id="rId249" Type="http://schemas.openxmlformats.org/officeDocument/2006/relationships/hyperlink" Target="https://smartcig.anticorruzione.it/AVCP-SmartCig/preparaDettaglioComunicazioneOS.action?codDettaglioCarnet=25046589" TargetMode="External"/><Relationship Id="rId13" Type="http://schemas.openxmlformats.org/officeDocument/2006/relationships/hyperlink" Target="https://smartcig.anticorruzione.it/AVCP-SmartCig/preparaDettaglioComunicazioneOS.action?codDettaglioCarnet=27664771" TargetMode="External"/><Relationship Id="rId109" Type="http://schemas.openxmlformats.org/officeDocument/2006/relationships/hyperlink" Target="https://smartcig.anticorruzione.it/AVCP-SmartCig/preparaDettaglioComunicazioneOS.action?codDettaglioCarnet=26657372" TargetMode="External"/><Relationship Id="rId260" Type="http://schemas.openxmlformats.org/officeDocument/2006/relationships/hyperlink" Target="https://smartcig.anticorruzione.it/AVCP-SmartCig/preparaDettaglioComunicazioneOS.action?codDettaglioCarnet=28325170" TargetMode="External"/><Relationship Id="rId34" Type="http://schemas.openxmlformats.org/officeDocument/2006/relationships/hyperlink" Target="https://smartcig.anticorruzione.it/AVCP-SmartCig/preparaDettaglioComunicazioneOS.action?codDettaglioCarnet=27522776" TargetMode="External"/><Relationship Id="rId55" Type="http://schemas.openxmlformats.org/officeDocument/2006/relationships/hyperlink" Target="https://smartcig.anticorruzione.it/AVCP-SmartCig/preparaDettaglioComunicazioneOS.action?codDettaglioCarnet=27226352" TargetMode="External"/><Relationship Id="rId76" Type="http://schemas.openxmlformats.org/officeDocument/2006/relationships/hyperlink" Target="https://smartcig.anticorruzione.it/AVCP-SmartCig/preparaDettaglioComunicazioneOS.action?codDettaglioCarnet=27065365" TargetMode="External"/><Relationship Id="rId97" Type="http://schemas.openxmlformats.org/officeDocument/2006/relationships/hyperlink" Target="https://smartcig.anticorruzione.it/AVCP-SmartCig/preparaDettaglioComunicazioneOS.action?codDettaglioCarnet=26735732" TargetMode="External"/><Relationship Id="rId120" Type="http://schemas.openxmlformats.org/officeDocument/2006/relationships/hyperlink" Target="https://smartcig.anticorruzione.it/AVCP-SmartCig/preparaDettaglioComunicazioneOS.action?codDettaglioCarnet=26559093" TargetMode="External"/><Relationship Id="rId141" Type="http://schemas.openxmlformats.org/officeDocument/2006/relationships/hyperlink" Target="https://smartcig.anticorruzione.it/AVCP-SmartCig/preparaDettaglioComunicazioneOS.action?codDettaglioCarnet=26041149" TargetMode="External"/><Relationship Id="rId7" Type="http://schemas.openxmlformats.org/officeDocument/2006/relationships/hyperlink" Target="https://smartcig.anticorruzione.it/AVCP-SmartCig/preparaDettaglioComunicazioneOS.action?codDettaglioCarnet=27664925" TargetMode="External"/><Relationship Id="rId162" Type="http://schemas.openxmlformats.org/officeDocument/2006/relationships/hyperlink" Target="https://smartcig.anticorruzione.it/AVCP-SmartCig/preparaDettaglioComunicazioneOS.action?codDettaglioCarnet=25796031" TargetMode="External"/><Relationship Id="rId183" Type="http://schemas.openxmlformats.org/officeDocument/2006/relationships/hyperlink" Target="https://smartcig.anticorruzione.it/AVCP-SmartCig/preparaDettaglioComunicazioneOS.action?codDettaglioCarnet=25516920" TargetMode="External"/><Relationship Id="rId218" Type="http://schemas.openxmlformats.org/officeDocument/2006/relationships/hyperlink" Target="https://smartcig.anticorruzione.it/AVCP-SmartCig/preparaDettaglioComunicazioneOS.action?codDettaglioCarnet=25203994" TargetMode="External"/><Relationship Id="rId239" Type="http://schemas.openxmlformats.org/officeDocument/2006/relationships/hyperlink" Target="https://smartcig.anticorruzione.it/AVCP-SmartCig/preparaDettaglioComunicazioneOS.action?codDettaglioCarnet=25100171" TargetMode="External"/><Relationship Id="rId250" Type="http://schemas.openxmlformats.org/officeDocument/2006/relationships/hyperlink" Target="https://smartcig.anticorruzione.it/AVCP-SmartCig/preparaDettaglioComunicazioneOS.action?codDettaglioCarnet=25046550" TargetMode="External"/><Relationship Id="rId24" Type="http://schemas.openxmlformats.org/officeDocument/2006/relationships/hyperlink" Target="https://smartcig.anticorruzione.it/AVCP-SmartCig/preparaDettaglioComunicazioneOS.action?codDettaglioCarnet=27602088" TargetMode="External"/><Relationship Id="rId45" Type="http://schemas.openxmlformats.org/officeDocument/2006/relationships/hyperlink" Target="https://smartcig.anticorruzione.it/AVCP-SmartCig/preparaDettaglioComunicazioneOS.action?codDettaglioCarnet=27434264" TargetMode="External"/><Relationship Id="rId66" Type="http://schemas.openxmlformats.org/officeDocument/2006/relationships/hyperlink" Target="https://smartcig.anticorruzione.it/AVCP-SmartCig/preparaDettaglioComunicazioneOS.action?codDettaglioCarnet=27086894" TargetMode="External"/><Relationship Id="rId87" Type="http://schemas.openxmlformats.org/officeDocument/2006/relationships/hyperlink" Target="https://smartcig.anticorruzione.it/AVCP-SmartCig/preparaDettaglioComunicazioneOS.action?codDettaglioCarnet=26890074" TargetMode="External"/><Relationship Id="rId110" Type="http://schemas.openxmlformats.org/officeDocument/2006/relationships/hyperlink" Target="https://smartcig.anticorruzione.it/AVCP-SmartCig/preparaDettaglioComunicazioneOS.action?codDettaglioCarnet=26653553" TargetMode="External"/><Relationship Id="rId131" Type="http://schemas.openxmlformats.org/officeDocument/2006/relationships/hyperlink" Target="https://smartcig.anticorruzione.it/AVCP-SmartCig/preparaDettaglioComunicazioneOS.action?codDettaglioCarnet=26225801" TargetMode="External"/><Relationship Id="rId152" Type="http://schemas.openxmlformats.org/officeDocument/2006/relationships/hyperlink" Target="https://smartcig.anticorruzione.it/AVCP-SmartCig/preparaDettaglioComunicazioneOS.action?codDettaglioCarnet=25849340" TargetMode="External"/><Relationship Id="rId173" Type="http://schemas.openxmlformats.org/officeDocument/2006/relationships/hyperlink" Target="https://smartcig.anticorruzione.it/AVCP-SmartCig/preparaDettaglioComunicazioneOS.action?codDettaglioCarnet=25701226" TargetMode="External"/><Relationship Id="rId194" Type="http://schemas.openxmlformats.org/officeDocument/2006/relationships/hyperlink" Target="https://smartcig.anticorruzione.it/AVCP-SmartCig/preparaDettaglioComunicazioneOS.action?codDettaglioCarnet=25365061" TargetMode="External"/><Relationship Id="rId208" Type="http://schemas.openxmlformats.org/officeDocument/2006/relationships/hyperlink" Target="https://smartcig.anticorruzione.it/AVCP-SmartCig/preparaDettaglioComunicazioneOS.action?codDettaglioCarnet=25213762" TargetMode="External"/><Relationship Id="rId229" Type="http://schemas.openxmlformats.org/officeDocument/2006/relationships/hyperlink" Target="https://smartcig.anticorruzione.it/AVCP-SmartCig/preparaDettaglioComunicazioneOS.action?codDettaglioCarnet=25112475" TargetMode="External"/><Relationship Id="rId240" Type="http://schemas.openxmlformats.org/officeDocument/2006/relationships/hyperlink" Target="https://smartcig.anticorruzione.it/AVCP-SmartCig/preparaDettaglioComunicazioneOS.action?codDettaglioCarnet=25099804" TargetMode="External"/><Relationship Id="rId261" Type="http://schemas.openxmlformats.org/officeDocument/2006/relationships/hyperlink" Target="https://smartcig.anticorruzione.it/AVCP-SmartCig/preparaDettaglioComunicazioneOS.action?codDettaglioCarnet=28325213" TargetMode="External"/><Relationship Id="rId14" Type="http://schemas.openxmlformats.org/officeDocument/2006/relationships/hyperlink" Target="https://smartcig.anticorruzione.it/AVCP-SmartCig/preparaDettaglioComunicazioneOS.action?codDettaglioCarnet=27664728" TargetMode="External"/><Relationship Id="rId35" Type="http://schemas.openxmlformats.org/officeDocument/2006/relationships/hyperlink" Target="https://smartcig.anticorruzione.it/AVCP-SmartCig/preparaDettaglioComunicazioneOS.action?codDettaglioCarnet=27511744" TargetMode="External"/><Relationship Id="rId56" Type="http://schemas.openxmlformats.org/officeDocument/2006/relationships/hyperlink" Target="https://smartcig.anticorruzione.it/AVCP-SmartCig/preparaDettaglioComunicazioneOS.action?codDettaglioCarnet=27226302" TargetMode="External"/><Relationship Id="rId77" Type="http://schemas.openxmlformats.org/officeDocument/2006/relationships/hyperlink" Target="https://smartcig.anticorruzione.it/AVCP-SmartCig/preparaDettaglioComunicazioneOS.action?codDettaglioCarnet=26996846" TargetMode="External"/><Relationship Id="rId100" Type="http://schemas.openxmlformats.org/officeDocument/2006/relationships/hyperlink" Target="https://smartcig.anticorruzione.it/AVCP-SmartCig/preparaDettaglioComunicazioneOS.action?codDettaglioCarnet=26715243" TargetMode="External"/><Relationship Id="rId8" Type="http://schemas.openxmlformats.org/officeDocument/2006/relationships/hyperlink" Target="https://smartcig.anticorruzione.it/AVCP-SmartCig/preparaDettaglioComunicazioneOS.action?codDettaglioCarnet=27664896" TargetMode="External"/><Relationship Id="rId98" Type="http://schemas.openxmlformats.org/officeDocument/2006/relationships/hyperlink" Target="https://smartcig.anticorruzione.it/AVCP-SmartCig/preparaDettaglioComunicazioneOS.action?codDettaglioCarnet=26715785" TargetMode="External"/><Relationship Id="rId121" Type="http://schemas.openxmlformats.org/officeDocument/2006/relationships/hyperlink" Target="https://smartcig.anticorruzione.it/AVCP-SmartCig/preparaDettaglioComunicazioneOS.action?codDettaglioCarnet=26544261" TargetMode="External"/><Relationship Id="rId142" Type="http://schemas.openxmlformats.org/officeDocument/2006/relationships/hyperlink" Target="https://smartcig.anticorruzione.it/AVCP-SmartCig/preparaDettaglioComunicazioneOS.action?codDettaglioCarnet=26041088" TargetMode="External"/><Relationship Id="rId163" Type="http://schemas.openxmlformats.org/officeDocument/2006/relationships/hyperlink" Target="https://smartcig.anticorruzione.it/AVCP-SmartCig/preparaDettaglioComunicazioneOS.action?codDettaglioCarnet=25795859" TargetMode="External"/><Relationship Id="rId184" Type="http://schemas.openxmlformats.org/officeDocument/2006/relationships/hyperlink" Target="https://smartcig.anticorruzione.it/AVCP-SmartCig/preparaDettaglioComunicazioneOS.action?codDettaglioCarnet=25516749" TargetMode="External"/><Relationship Id="rId219" Type="http://schemas.openxmlformats.org/officeDocument/2006/relationships/hyperlink" Target="https://smartcig.anticorruzione.it/AVCP-SmartCig/preparaDettaglioComunicazioneOS.action?codDettaglioCarnet=25203905" TargetMode="External"/><Relationship Id="rId230" Type="http://schemas.openxmlformats.org/officeDocument/2006/relationships/hyperlink" Target="https://smartcig.anticorruzione.it/AVCP-SmartCig/preparaDettaglioComunicazioneOS.action?codDettaglioCarnet=25112166" TargetMode="External"/><Relationship Id="rId251" Type="http://schemas.openxmlformats.org/officeDocument/2006/relationships/hyperlink" Target="https://smartcig.anticorruzione.it/AVCP-SmartCig/preparaDettaglioComunicazioneOS.action?codDettaglioCarnet=27801937" TargetMode="External"/><Relationship Id="rId25" Type="http://schemas.openxmlformats.org/officeDocument/2006/relationships/hyperlink" Target="https://smartcig.anticorruzione.it/AVCP-SmartCig/preparaDettaglioComunicazioneOS.action?codDettaglioCarnet=27602002" TargetMode="External"/><Relationship Id="rId46" Type="http://schemas.openxmlformats.org/officeDocument/2006/relationships/hyperlink" Target="https://smartcig.anticorruzione.it/AVCP-SmartCig/preparaDettaglioComunicazioneOS.action?codDettaglioCarnet=27434203" TargetMode="External"/><Relationship Id="rId67" Type="http://schemas.openxmlformats.org/officeDocument/2006/relationships/hyperlink" Target="https://smartcig.anticorruzione.it/AVCP-SmartCig/preparaDettaglioComunicazioneOS.action?codDettaglioCarnet=27086852" TargetMode="External"/><Relationship Id="rId88" Type="http://schemas.openxmlformats.org/officeDocument/2006/relationships/hyperlink" Target="https://smartcig.anticorruzione.it/AVCP-SmartCig/preparaDettaglioComunicazioneOS.action?codDettaglioCarnet=26858415" TargetMode="External"/><Relationship Id="rId111" Type="http://schemas.openxmlformats.org/officeDocument/2006/relationships/hyperlink" Target="https://smartcig.anticorruzione.it/AVCP-SmartCig/preparaDettaglioComunicazioneOS.action?codDettaglioCarnet=26641498" TargetMode="External"/><Relationship Id="rId132" Type="http://schemas.openxmlformats.org/officeDocument/2006/relationships/hyperlink" Target="https://smartcig.anticorruzione.it/AVCP-SmartCig/preparaDettaglioComunicazioneOS.action?codDettaglioCarnet=26204495" TargetMode="External"/><Relationship Id="rId153" Type="http://schemas.openxmlformats.org/officeDocument/2006/relationships/hyperlink" Target="https://smartcig.anticorruzione.it/AVCP-SmartCig/preparaDettaglioComunicazioneOS.action?codDettaglioCarnet=25841002" TargetMode="External"/><Relationship Id="rId174" Type="http://schemas.openxmlformats.org/officeDocument/2006/relationships/hyperlink" Target="https://smartcig.anticorruzione.it/AVCP-SmartCig/preparaDettaglioComunicazioneOS.action?codDettaglioCarnet=25700944" TargetMode="External"/><Relationship Id="rId195" Type="http://schemas.openxmlformats.org/officeDocument/2006/relationships/hyperlink" Target="https://smartcig.anticorruzione.it/AVCP-SmartCig/preparaDettaglioComunicazioneOS.action?codDettaglioCarnet=25341801" TargetMode="External"/><Relationship Id="rId209" Type="http://schemas.openxmlformats.org/officeDocument/2006/relationships/hyperlink" Target="https://smartcig.anticorruzione.it/AVCP-SmartCig/preparaDettaglioComunicazioneOS.action?codDettaglioCarnet=25211593" TargetMode="External"/><Relationship Id="rId220" Type="http://schemas.openxmlformats.org/officeDocument/2006/relationships/hyperlink" Target="https://smartcig.anticorruzione.it/AVCP-SmartCig/preparaDettaglioComunicazioneOS.action?codDettaglioCarnet=25203839" TargetMode="External"/><Relationship Id="rId241" Type="http://schemas.openxmlformats.org/officeDocument/2006/relationships/hyperlink" Target="https://smartcig.anticorruzione.it/AVCP-SmartCig/preparaDettaglioComunicazioneOS.action?codDettaglioCarnet=25099546" TargetMode="External"/><Relationship Id="rId15" Type="http://schemas.openxmlformats.org/officeDocument/2006/relationships/hyperlink" Target="https://smartcig.anticorruzione.it/AVCP-SmartCig/preparaDettaglioComunicazioneOS.action?codDettaglioCarnet=27664697" TargetMode="External"/><Relationship Id="rId36" Type="http://schemas.openxmlformats.org/officeDocument/2006/relationships/hyperlink" Target="https://smartcig.anticorruzione.it/AVCP-SmartCig/preparaDettaglioComunicazioneOS.action?codDettaglioCarnet=27511704" TargetMode="External"/><Relationship Id="rId57" Type="http://schemas.openxmlformats.org/officeDocument/2006/relationships/hyperlink" Target="https://smartcig.anticorruzione.it/AVCP-SmartCig/preparaDettaglioComunicazioneOS.action?codDettaglioCarnet=27145802" TargetMode="External"/><Relationship Id="rId262" Type="http://schemas.openxmlformats.org/officeDocument/2006/relationships/hyperlink" Target="https://smartcig.anticorruzione.it/AVCP-SmartCig/preparaDettaglioComunicazioneOS.action?codDettaglioCarnet=28882755" TargetMode="External"/><Relationship Id="rId78" Type="http://schemas.openxmlformats.org/officeDocument/2006/relationships/hyperlink" Target="https://smartcig.anticorruzione.it/AVCP-SmartCig/preparaDettaglioComunicazioneOS.action?codDettaglioCarnet=26984588" TargetMode="External"/><Relationship Id="rId99" Type="http://schemas.openxmlformats.org/officeDocument/2006/relationships/hyperlink" Target="https://smartcig.anticorruzione.it/AVCP-SmartCig/preparaDettaglioComunicazioneOS.action?codDettaglioCarnet=26715295" TargetMode="External"/><Relationship Id="rId101" Type="http://schemas.openxmlformats.org/officeDocument/2006/relationships/hyperlink" Target="https://smartcig.anticorruzione.it/AVCP-SmartCig/preparaDettaglioComunicazioneOS.action?codDettaglioCarnet=26715196" TargetMode="External"/><Relationship Id="rId122" Type="http://schemas.openxmlformats.org/officeDocument/2006/relationships/hyperlink" Target="https://smartcig.anticorruzione.it/AVCP-SmartCig/preparaDettaglioComunicazioneOS.action?codDettaglioCarnet=26520882" TargetMode="External"/><Relationship Id="rId143" Type="http://schemas.openxmlformats.org/officeDocument/2006/relationships/hyperlink" Target="https://smartcig.anticorruzione.it/AVCP-SmartCig/preparaDettaglioComunicazioneOS.action?codDettaglioCarnet=26041030" TargetMode="External"/><Relationship Id="rId164" Type="http://schemas.openxmlformats.org/officeDocument/2006/relationships/hyperlink" Target="https://smartcig.anticorruzione.it/AVCP-SmartCig/preparaDettaglioComunicazioneOS.action?codDettaglioCarnet=25795495" TargetMode="External"/><Relationship Id="rId185" Type="http://schemas.openxmlformats.org/officeDocument/2006/relationships/hyperlink" Target="https://smartcig.anticorruzione.it/AVCP-SmartCig/preparaDettaglioComunicazioneOS.action?codDettaglioCarnet=25492044" TargetMode="External"/><Relationship Id="rId9" Type="http://schemas.openxmlformats.org/officeDocument/2006/relationships/hyperlink" Target="https://smartcig.anticorruzione.it/AVCP-SmartCig/preparaDettaglioComunicazioneOS.action?codDettaglioCarnet=27664875" TargetMode="External"/><Relationship Id="rId210" Type="http://schemas.openxmlformats.org/officeDocument/2006/relationships/hyperlink" Target="https://smartcig.anticorruzione.it/AVCP-SmartCig/preparaDettaglioComunicazioneOS.action?codDettaglioCarnet=25211545" TargetMode="External"/><Relationship Id="rId26" Type="http://schemas.openxmlformats.org/officeDocument/2006/relationships/hyperlink" Target="https://smartcig.anticorruzione.it/AVCP-SmartCig/preparaDettaglioComunicazioneOS.action?codDettaglioCarnet=27601972" TargetMode="External"/><Relationship Id="rId231" Type="http://schemas.openxmlformats.org/officeDocument/2006/relationships/hyperlink" Target="https://smartcig.anticorruzione.it/AVCP-SmartCig/preparaDettaglioComunicazioneOS.action?codDettaglioCarnet=25111984" TargetMode="External"/><Relationship Id="rId252" Type="http://schemas.openxmlformats.org/officeDocument/2006/relationships/hyperlink" Target="https://smartcig.anticorruzione.it/AVCP-SmartCig/preparaDettaglioComunicazioneOS.action?codDettaglioCarnet=27801964" TargetMode="External"/><Relationship Id="rId47" Type="http://schemas.openxmlformats.org/officeDocument/2006/relationships/hyperlink" Target="https://smartcig.anticorruzione.it/AVCP-SmartCig/preparaDettaglioComunicazioneOS.action?codDettaglioCarnet=27434044" TargetMode="External"/><Relationship Id="rId68" Type="http://schemas.openxmlformats.org/officeDocument/2006/relationships/hyperlink" Target="https://smartcig.anticorruzione.it/AVCP-SmartCig/preparaDettaglioComunicazioneOS.action?codDettaglioCarnet=27086721" TargetMode="External"/><Relationship Id="rId89" Type="http://schemas.openxmlformats.org/officeDocument/2006/relationships/hyperlink" Target="https://smartcig.anticorruzione.it/AVCP-SmartCig/preparaDettaglioComunicazioneOS.action?codDettaglioCarnet=26858404" TargetMode="External"/><Relationship Id="rId112" Type="http://schemas.openxmlformats.org/officeDocument/2006/relationships/hyperlink" Target="https://smartcig.anticorruzione.it/AVCP-SmartCig/preparaDettaglioComunicazioneOS.action?codDettaglioCarnet=26613381" TargetMode="External"/><Relationship Id="rId133" Type="http://schemas.openxmlformats.org/officeDocument/2006/relationships/hyperlink" Target="https://smartcig.anticorruzione.it/AVCP-SmartCig/preparaDettaglioComunicazioneOS.action?codDettaglioCarnet=26204387" TargetMode="External"/><Relationship Id="rId154" Type="http://schemas.openxmlformats.org/officeDocument/2006/relationships/hyperlink" Target="https://smartcig.anticorruzione.it/AVCP-SmartCig/preparaDettaglioComunicazioneOS.action?codDettaglioCarnet=25825763" TargetMode="External"/><Relationship Id="rId175" Type="http://schemas.openxmlformats.org/officeDocument/2006/relationships/hyperlink" Target="https://smartcig.anticorruzione.it/AVCP-SmartCig/preparaDettaglioComunicazioneOS.action?codDettaglioCarnet=25698988" TargetMode="External"/><Relationship Id="rId196" Type="http://schemas.openxmlformats.org/officeDocument/2006/relationships/hyperlink" Target="https://smartcig.anticorruzione.it/AVCP-SmartCig/preparaDettaglioComunicazioneOS.action?codDettaglioCarnet=25340543" TargetMode="External"/><Relationship Id="rId200" Type="http://schemas.openxmlformats.org/officeDocument/2006/relationships/hyperlink" Target="https://smartcig.anticorruzione.it/AVCP-SmartCig/preparaDettaglioComunicazioneOS.action?codDettaglioCarnet=25244819" TargetMode="External"/><Relationship Id="rId16" Type="http://schemas.openxmlformats.org/officeDocument/2006/relationships/hyperlink" Target="https://smartcig.anticorruzione.it/AVCP-SmartCig/preparaDettaglioComunicazioneOS.action?codDettaglioCarnet=27664620" TargetMode="External"/><Relationship Id="rId221" Type="http://schemas.openxmlformats.org/officeDocument/2006/relationships/hyperlink" Target="https://smartcig.anticorruzione.it/AVCP-SmartCig/preparaDettaglioComunicazioneOS.action?codDettaglioCarnet=25203771" TargetMode="External"/><Relationship Id="rId242" Type="http://schemas.openxmlformats.org/officeDocument/2006/relationships/hyperlink" Target="https://smartcig.anticorruzione.it/AVCP-SmartCig/preparaDettaglioComunicazioneOS.action?codDettaglioCarnet=25099459" TargetMode="External"/><Relationship Id="rId263" Type="http://schemas.openxmlformats.org/officeDocument/2006/relationships/hyperlink" Target="../../2016/002Ordini" TargetMode="External"/><Relationship Id="rId37" Type="http://schemas.openxmlformats.org/officeDocument/2006/relationships/hyperlink" Target="https://smartcig.anticorruzione.it/AVCP-SmartCig/preparaDettaglioComunicazioneOS.action?codDettaglioCarnet=27497935" TargetMode="External"/><Relationship Id="rId58" Type="http://schemas.openxmlformats.org/officeDocument/2006/relationships/hyperlink" Target="https://smartcig.anticorruzione.it/AVCP-SmartCig/preparaDettaglioComunicazioneOS.action?codDettaglioCarnet=27106521" TargetMode="External"/><Relationship Id="rId79" Type="http://schemas.openxmlformats.org/officeDocument/2006/relationships/hyperlink" Target="https://smartcig.anticorruzione.it/AVCP-SmartCig/preparaDettaglioComunicazioneOS.action?codDettaglioCarnet=26959052" TargetMode="External"/><Relationship Id="rId102" Type="http://schemas.openxmlformats.org/officeDocument/2006/relationships/hyperlink" Target="https://smartcig.anticorruzione.it/AVCP-SmartCig/preparaDettaglioComunicazioneOS.action?codDettaglioCarnet=26715147" TargetMode="External"/><Relationship Id="rId123" Type="http://schemas.openxmlformats.org/officeDocument/2006/relationships/hyperlink" Target="https://smartcig.anticorruzione.it/AVCP-SmartCig/preparaDettaglioComunicazioneOS.action?codDettaglioCarnet=26520765" TargetMode="External"/><Relationship Id="rId144" Type="http://schemas.openxmlformats.org/officeDocument/2006/relationships/hyperlink" Target="https://smartcig.anticorruzione.it/AVCP-SmartCig/preparaDettaglioComunicazioneOS.action?codDettaglioCarnet=26015842" TargetMode="External"/><Relationship Id="rId90" Type="http://schemas.openxmlformats.org/officeDocument/2006/relationships/hyperlink" Target="https://smartcig.anticorruzione.it/AVCP-SmartCig/preparaDettaglioComunicazioneOS.action?codDettaglioCarnet=26858387" TargetMode="External"/><Relationship Id="rId165" Type="http://schemas.openxmlformats.org/officeDocument/2006/relationships/hyperlink" Target="https://smartcig.anticorruzione.it/AVCP-SmartCig/preparaDettaglioComunicazioneOS.action?codDettaglioCarnet=25773448" TargetMode="External"/><Relationship Id="rId186" Type="http://schemas.openxmlformats.org/officeDocument/2006/relationships/hyperlink" Target="https://smartcig.anticorruzione.it/AVCP-SmartCig/preparaDettaglioComunicazioneOS.action?codDettaglioCarnet=25464056" TargetMode="External"/><Relationship Id="rId211" Type="http://schemas.openxmlformats.org/officeDocument/2006/relationships/hyperlink" Target="https://smartcig.anticorruzione.it/AVCP-SmartCig/preparaDettaglioComunicazioneOS.action?codDettaglioCarnet=25211454" TargetMode="External"/><Relationship Id="rId232" Type="http://schemas.openxmlformats.org/officeDocument/2006/relationships/hyperlink" Target="https://smartcig.anticorruzione.it/AVCP-SmartCig/preparaDettaglioComunicazioneOS.action?codDettaglioCarnet=25111635" TargetMode="External"/><Relationship Id="rId253" Type="http://schemas.openxmlformats.org/officeDocument/2006/relationships/hyperlink" Target="https://smartcig.anticorruzione.it/AVCP-SmartCig/preparaDettaglioComunicazioneOS.action?codDettaglioCarnet=27801992" TargetMode="External"/><Relationship Id="rId27" Type="http://schemas.openxmlformats.org/officeDocument/2006/relationships/hyperlink" Target="https://smartcig.anticorruzione.it/AVCP-SmartCig/preparaDettaglioComunicazioneOS.action?codDettaglioCarnet=27601922" TargetMode="External"/><Relationship Id="rId48" Type="http://schemas.openxmlformats.org/officeDocument/2006/relationships/hyperlink" Target="https://smartcig.anticorruzione.it/AVCP-SmartCig/preparaDettaglioComunicazioneOS.action?codDettaglioCarnet=27433965" TargetMode="External"/><Relationship Id="rId69" Type="http://schemas.openxmlformats.org/officeDocument/2006/relationships/hyperlink" Target="https://smartcig.anticorruzione.it/AVCP-SmartCig/preparaDettaglioComunicazioneOS.action?codDettaglioCarnet=27086671" TargetMode="External"/><Relationship Id="rId113" Type="http://schemas.openxmlformats.org/officeDocument/2006/relationships/hyperlink" Target="https://smartcig.anticorruzione.it/AVCP-SmartCig/preparaDettaglioComunicazioneOS.action?codDettaglioCarnet=26611902" TargetMode="External"/><Relationship Id="rId134" Type="http://schemas.openxmlformats.org/officeDocument/2006/relationships/hyperlink" Target="https://smartcig.anticorruzione.it/AVCP-SmartCig/preparaDettaglioComunicazioneOS.action?codDettaglioCarnet=26204255" TargetMode="External"/><Relationship Id="rId80" Type="http://schemas.openxmlformats.org/officeDocument/2006/relationships/hyperlink" Target="https://smartcig.anticorruzione.it/AVCP-SmartCig/preparaDettaglioComunicazioneOS.action?codDettaglioCarnet=26930376" TargetMode="External"/><Relationship Id="rId155" Type="http://schemas.openxmlformats.org/officeDocument/2006/relationships/hyperlink" Target="https://smartcig.anticorruzione.it/AVCP-SmartCig/preparaDettaglioComunicazioneOS.action?codDettaglioCarnet=25817579" TargetMode="External"/><Relationship Id="rId176" Type="http://schemas.openxmlformats.org/officeDocument/2006/relationships/hyperlink" Target="https://smartcig.anticorruzione.it/AVCP-SmartCig/preparaDettaglioComunicazioneOS.action?codDettaglioCarnet=25698918" TargetMode="External"/><Relationship Id="rId197" Type="http://schemas.openxmlformats.org/officeDocument/2006/relationships/hyperlink" Target="https://smartcig.anticorruzione.it/AVCP-SmartCig/preparaDettaglioComunicazioneOS.action?codDettaglioCarnet=25331252" TargetMode="External"/><Relationship Id="rId201" Type="http://schemas.openxmlformats.org/officeDocument/2006/relationships/hyperlink" Target="https://smartcig.anticorruzione.it/AVCP-SmartCig/preparaDettaglioComunicazioneOS.action?codDettaglioCarnet=25216104" TargetMode="External"/><Relationship Id="rId222" Type="http://schemas.openxmlformats.org/officeDocument/2006/relationships/hyperlink" Target="https://smartcig.anticorruzione.it/AVCP-SmartCig/preparaDettaglioComunicazioneOS.action?codDettaglioCarnet=25196687" TargetMode="External"/><Relationship Id="rId243" Type="http://schemas.openxmlformats.org/officeDocument/2006/relationships/hyperlink" Target="https://smartcig.anticorruzione.it/AVCP-SmartCig/preparaDettaglioComunicazioneOS.action?codDettaglioCarnet=25099438" TargetMode="External"/><Relationship Id="rId264" Type="http://schemas.openxmlformats.org/officeDocument/2006/relationships/printerSettings" Target="../printerSettings/printerSettings3.bin"/><Relationship Id="rId17" Type="http://schemas.openxmlformats.org/officeDocument/2006/relationships/hyperlink" Target="https://smartcig.anticorruzione.it/AVCP-SmartCig/preparaDettaglioComunicazioneOS.action?codDettaglioCarnet=27664591" TargetMode="External"/><Relationship Id="rId38" Type="http://schemas.openxmlformats.org/officeDocument/2006/relationships/hyperlink" Target="https://smartcig.anticorruzione.it/AVCP-SmartCig/preparaDettaglioComunicazioneOS.action?codDettaglioCarnet=27497778" TargetMode="External"/><Relationship Id="rId59" Type="http://schemas.openxmlformats.org/officeDocument/2006/relationships/hyperlink" Target="https://smartcig.anticorruzione.it/AVCP-SmartCig/preparaDettaglioComunicazioneOS.action?codDettaglioCarnet=27087155" TargetMode="External"/><Relationship Id="rId103" Type="http://schemas.openxmlformats.org/officeDocument/2006/relationships/hyperlink" Target="https://smartcig.anticorruzione.it/AVCP-SmartCig/preparaDettaglioComunicazioneOS.action?codDettaglioCarnet=26715083" TargetMode="External"/><Relationship Id="rId124" Type="http://schemas.openxmlformats.org/officeDocument/2006/relationships/hyperlink" Target="https://smartcig.anticorruzione.it/AVCP-SmartCig/preparaDettaglioComunicazioneOS.action?codDettaglioCarnet=26520582" TargetMode="External"/><Relationship Id="rId70" Type="http://schemas.openxmlformats.org/officeDocument/2006/relationships/hyperlink" Target="https://smartcig.anticorruzione.it/AVCP-SmartCig/preparaDettaglioComunicazioneOS.action?codDettaglioCarnet=27086594" TargetMode="External"/><Relationship Id="rId91" Type="http://schemas.openxmlformats.org/officeDocument/2006/relationships/hyperlink" Target="https://smartcig.anticorruzione.it/AVCP-SmartCig/preparaDettaglioComunicazioneOS.action?codDettaglioCarnet=26858371" TargetMode="External"/><Relationship Id="rId145" Type="http://schemas.openxmlformats.org/officeDocument/2006/relationships/hyperlink" Target="https://smartcig.anticorruzione.it/AVCP-SmartCig/preparaDettaglioComunicazioneOS.action?codDettaglioCarnet=25935581" TargetMode="External"/><Relationship Id="rId166" Type="http://schemas.openxmlformats.org/officeDocument/2006/relationships/hyperlink" Target="https://smartcig.anticorruzione.it/AVCP-SmartCig/preparaDettaglioComunicazioneOS.action?codDettaglioCarnet=25773387" TargetMode="External"/><Relationship Id="rId187" Type="http://schemas.openxmlformats.org/officeDocument/2006/relationships/hyperlink" Target="https://smartcig.anticorruzione.it/AVCP-SmartCig/preparaDettaglioComunicazioneOS.action?codDettaglioCarnet=25464051" TargetMode="External"/><Relationship Id="rId1" Type="http://schemas.openxmlformats.org/officeDocument/2006/relationships/hyperlink" Target="https://smartcig.anticorruzione.it/AVCP-SmartCig/preparaDettaglioComunicazioneOS.action?codDettaglioCarnet=27761132" TargetMode="External"/><Relationship Id="rId212" Type="http://schemas.openxmlformats.org/officeDocument/2006/relationships/hyperlink" Target="https://smartcig.anticorruzione.it/AVCP-SmartCig/preparaDettaglioComunicazioneOS.action?codDettaglioCarnet=25207425" TargetMode="External"/><Relationship Id="rId233" Type="http://schemas.openxmlformats.org/officeDocument/2006/relationships/hyperlink" Target="https://smartcig.anticorruzione.it/AVCP-SmartCig/preparaDettaglioComunicazioneOS.action?codDettaglioCarnet=25111451" TargetMode="External"/><Relationship Id="rId254" Type="http://schemas.openxmlformats.org/officeDocument/2006/relationships/hyperlink" Target="https://smartcig.anticorruzione.it/AVCP-SmartCig/preparaDettaglioComunicazioneOS.action?codDettaglioCarnet=27809622" TargetMode="External"/><Relationship Id="rId28" Type="http://schemas.openxmlformats.org/officeDocument/2006/relationships/hyperlink" Target="https://smartcig.anticorruzione.it/AVCP-SmartCig/preparaDettaglioComunicazioneOS.action?codDettaglioCarnet=27567459" TargetMode="External"/><Relationship Id="rId49" Type="http://schemas.openxmlformats.org/officeDocument/2006/relationships/hyperlink" Target="https://smartcig.anticorruzione.it/AVCP-SmartCig/preparaDettaglioComunicazioneOS.action?codDettaglioCarnet=27433519" TargetMode="External"/><Relationship Id="rId114" Type="http://schemas.openxmlformats.org/officeDocument/2006/relationships/hyperlink" Target="https://smartcig.anticorruzione.it/AVCP-SmartCig/preparaDettaglioComunicazioneOS.action?codDettaglioCarnet=26611859" TargetMode="External"/><Relationship Id="rId60" Type="http://schemas.openxmlformats.org/officeDocument/2006/relationships/hyperlink" Target="https://smartcig.anticorruzione.it/AVCP-SmartCig/preparaDettaglioComunicazioneOS.action?codDettaglioCarnet=27087132" TargetMode="External"/><Relationship Id="rId81" Type="http://schemas.openxmlformats.org/officeDocument/2006/relationships/hyperlink" Target="https://smartcig.anticorruzione.it/AVCP-SmartCig/preparaDettaglioComunicazioneOS.action?codDettaglioCarnet=26930359" TargetMode="External"/><Relationship Id="rId135" Type="http://schemas.openxmlformats.org/officeDocument/2006/relationships/hyperlink" Target="https://smartcig.anticorruzione.it/AVCP-SmartCig/preparaDettaglioComunicazioneOS.action?codDettaglioCarnet=26098222" TargetMode="External"/><Relationship Id="rId156" Type="http://schemas.openxmlformats.org/officeDocument/2006/relationships/hyperlink" Target="https://smartcig.anticorruzione.it/AVCP-SmartCig/preparaDettaglioComunicazioneOS.action?codDettaglioCarnet=25817328" TargetMode="External"/><Relationship Id="rId177" Type="http://schemas.openxmlformats.org/officeDocument/2006/relationships/hyperlink" Target="https://smartcig.anticorruzione.it/AVCP-SmartCig/preparaDettaglioComunicazioneOS.action?codDettaglioCarnet=25653455" TargetMode="External"/><Relationship Id="rId198" Type="http://schemas.openxmlformats.org/officeDocument/2006/relationships/hyperlink" Target="https://smartcig.anticorruzione.it/AVCP-SmartCig/preparaDettaglioComunicazioneOS.action?codDettaglioCarnet=25303027" TargetMode="External"/><Relationship Id="rId202" Type="http://schemas.openxmlformats.org/officeDocument/2006/relationships/hyperlink" Target="https://smartcig.anticorruzione.it/AVCP-SmartCig/preparaDettaglioComunicazioneOS.action?codDettaglioCarnet=25216080" TargetMode="External"/><Relationship Id="rId223" Type="http://schemas.openxmlformats.org/officeDocument/2006/relationships/hyperlink" Target="https://smartcig.anticorruzione.it/AVCP-SmartCig/preparaDettaglioComunicazioneOS.action?codDettaglioCarnet=25194947" TargetMode="External"/><Relationship Id="rId244" Type="http://schemas.openxmlformats.org/officeDocument/2006/relationships/hyperlink" Target="https://smartcig.anticorruzione.it/AVCP-SmartCig/preparaDettaglioComunicazioneOS.action?codDettaglioCarnet=25094813" TargetMode="External"/><Relationship Id="rId18" Type="http://schemas.openxmlformats.org/officeDocument/2006/relationships/hyperlink" Target="https://smartcig.anticorruzione.it/AVCP-SmartCig/preparaDettaglioComunicazioneOS.action?codDettaglioCarnet=27664553" TargetMode="External"/><Relationship Id="rId39" Type="http://schemas.openxmlformats.org/officeDocument/2006/relationships/hyperlink" Target="https://smartcig.anticorruzione.it/AVCP-SmartCig/preparaDettaglioComunicazioneOS.action?codDettaglioCarnet=27497711" TargetMode="External"/><Relationship Id="rId265" Type="http://schemas.openxmlformats.org/officeDocument/2006/relationships/vmlDrawing" Target="../drawings/vmlDrawing3.vml"/><Relationship Id="rId50" Type="http://schemas.openxmlformats.org/officeDocument/2006/relationships/hyperlink" Target="https://smartcig.anticorruzione.it/AVCP-SmartCig/preparaDettaglioComunicazioneOS.action?codDettaglioCarnet=27354352" TargetMode="External"/><Relationship Id="rId104" Type="http://schemas.openxmlformats.org/officeDocument/2006/relationships/hyperlink" Target="https://smartcig.anticorruzione.it/AVCP-SmartCig/preparaDettaglioComunicazioneOS.action?codDettaglioCarnet=26714945" TargetMode="External"/><Relationship Id="rId125" Type="http://schemas.openxmlformats.org/officeDocument/2006/relationships/hyperlink" Target="https://smartcig.anticorruzione.it/AVCP-SmartCig/preparaDettaglioComunicazioneOS.action?codDettaglioCarnet=26384920" TargetMode="External"/><Relationship Id="rId146" Type="http://schemas.openxmlformats.org/officeDocument/2006/relationships/hyperlink" Target="https://smartcig.anticorruzione.it/AVCP-SmartCig/preparaDettaglioComunicazioneOS.action?codDettaglioCarnet=25935167" TargetMode="External"/><Relationship Id="rId167" Type="http://schemas.openxmlformats.org/officeDocument/2006/relationships/hyperlink" Target="https://smartcig.anticorruzione.it/AVCP-SmartCig/preparaDettaglioComunicazioneOS.action?codDettaglioCarnet=25747560" TargetMode="External"/><Relationship Id="rId188" Type="http://schemas.openxmlformats.org/officeDocument/2006/relationships/hyperlink" Target="https://smartcig.anticorruzione.it/AVCP-SmartCig/preparaDettaglioComunicazioneOS.action?codDettaglioCarnet=25393921" TargetMode="External"/><Relationship Id="rId71" Type="http://schemas.openxmlformats.org/officeDocument/2006/relationships/hyperlink" Target="https://smartcig.anticorruzione.it/AVCP-SmartCig/preparaDettaglioComunicazioneOS.action?codDettaglioCarnet=27086083" TargetMode="External"/><Relationship Id="rId92" Type="http://schemas.openxmlformats.org/officeDocument/2006/relationships/hyperlink" Target="https://smartcig.anticorruzione.it/AVCP-SmartCig/preparaDettaglioComunicazioneOS.action?codDettaglioCarnet=26858301" TargetMode="External"/><Relationship Id="rId213" Type="http://schemas.openxmlformats.org/officeDocument/2006/relationships/hyperlink" Target="https://smartcig.anticorruzione.it/AVCP-SmartCig/preparaDettaglioComunicazioneOS.action?codDettaglioCarnet=25205391" TargetMode="External"/><Relationship Id="rId234" Type="http://schemas.openxmlformats.org/officeDocument/2006/relationships/hyperlink" Target="https://smartcig.anticorruzione.it/AVCP-SmartCig/preparaDettaglioComunicazioneOS.action?codDettaglioCarnet=25111278" TargetMode="External"/><Relationship Id="rId2" Type="http://schemas.openxmlformats.org/officeDocument/2006/relationships/hyperlink" Target="https://smartcig.anticorruzione.it/AVCP-SmartCig/preparaDettaglioComunicazioneOS.action?codDettaglioCarnet=27761082" TargetMode="External"/><Relationship Id="rId29" Type="http://schemas.openxmlformats.org/officeDocument/2006/relationships/hyperlink" Target="https://smartcig.anticorruzione.it/AVCP-SmartCig/preparaDettaglioComunicazioneOS.action?codDettaglioCarnet=27544128" TargetMode="External"/><Relationship Id="rId255" Type="http://schemas.openxmlformats.org/officeDocument/2006/relationships/hyperlink" Target="https://smartcig.anticorruzione.it/AVCP-SmartCig/preparaDettaglioComunicazioneOS.action?codDettaglioCarnet=27980545" TargetMode="External"/><Relationship Id="rId40" Type="http://schemas.openxmlformats.org/officeDocument/2006/relationships/hyperlink" Target="https://smartcig.anticorruzione.it/AVCP-SmartCig/preparaDettaglioComunicazioneOS.action?codDettaglioCarnet=27459245" TargetMode="External"/><Relationship Id="rId115" Type="http://schemas.openxmlformats.org/officeDocument/2006/relationships/hyperlink" Target="https://smartcig.anticorruzione.it/AVCP-SmartCig/preparaDettaglioComunicazioneOS.action?codDettaglioCarnet=26604957" TargetMode="External"/><Relationship Id="rId136" Type="http://schemas.openxmlformats.org/officeDocument/2006/relationships/hyperlink" Target="https://smartcig.anticorruzione.it/AVCP-SmartCig/preparaDettaglioComunicazioneOS.action?codDettaglioCarnet=26075147" TargetMode="External"/><Relationship Id="rId157" Type="http://schemas.openxmlformats.org/officeDocument/2006/relationships/hyperlink" Target="https://smartcig.anticorruzione.it/AVCP-SmartCig/preparaDettaglioComunicazioneOS.action?codDettaglioCarnet=25796840" TargetMode="External"/><Relationship Id="rId178" Type="http://schemas.openxmlformats.org/officeDocument/2006/relationships/hyperlink" Target="https://smartcig.anticorruzione.it/AVCP-SmartCig/preparaDettaglioComunicazioneOS.action?codDettaglioCarnet=25640201" TargetMode="External"/><Relationship Id="rId61" Type="http://schemas.openxmlformats.org/officeDocument/2006/relationships/hyperlink" Target="https://smartcig.anticorruzione.it/AVCP-SmartCig/preparaDettaglioComunicazioneOS.action?codDettaglioCarnet=27087119" TargetMode="External"/><Relationship Id="rId82" Type="http://schemas.openxmlformats.org/officeDocument/2006/relationships/hyperlink" Target="https://smartcig.anticorruzione.it/AVCP-SmartCig/preparaDettaglioComunicazioneOS.action?codDettaglioCarnet=26930283" TargetMode="External"/><Relationship Id="rId199" Type="http://schemas.openxmlformats.org/officeDocument/2006/relationships/hyperlink" Target="https://smartcig.anticorruzione.it/AVCP-SmartCig/preparaDettaglioComunicazioneOS.action?codDettaglioCarnet=25296648" TargetMode="External"/><Relationship Id="rId203" Type="http://schemas.openxmlformats.org/officeDocument/2006/relationships/hyperlink" Target="https://smartcig.anticorruzione.it/AVCP-SmartCig/preparaDettaglioComunicazioneOS.action?codDettaglioCarnet=25214015" TargetMode="External"/><Relationship Id="rId19" Type="http://schemas.openxmlformats.org/officeDocument/2006/relationships/hyperlink" Target="https://smartcig.anticorruzione.it/AVCP-SmartCig/preparaDettaglioComunicazioneOS.action?codDettaglioCarnet=27664523" TargetMode="External"/><Relationship Id="rId224" Type="http://schemas.openxmlformats.org/officeDocument/2006/relationships/hyperlink" Target="https://smartcig.anticorruzione.it/AVCP-SmartCig/preparaDettaglioComunicazioneOS.action?codDettaglioCarnet=25194567" TargetMode="External"/><Relationship Id="rId245" Type="http://schemas.openxmlformats.org/officeDocument/2006/relationships/hyperlink" Target="https://smartcig.anticorruzione.it/AVCP-SmartCig/preparaDettaglioComunicazioneOS.action?codDettaglioCarnet=25084445" TargetMode="External"/><Relationship Id="rId266" Type="http://schemas.openxmlformats.org/officeDocument/2006/relationships/comments" Target="../comments2.xml"/><Relationship Id="rId30" Type="http://schemas.openxmlformats.org/officeDocument/2006/relationships/hyperlink" Target="https://smartcig.anticorruzione.it/AVCP-SmartCig/preparaDettaglioComunicazioneOS.action?codDettaglioCarnet=27527498" TargetMode="External"/><Relationship Id="rId105" Type="http://schemas.openxmlformats.org/officeDocument/2006/relationships/hyperlink" Target="https://smartcig.anticorruzione.it/AVCP-SmartCig/preparaDettaglioComunicazioneOS.action?codDettaglioCarnet=26714276" TargetMode="External"/><Relationship Id="rId126" Type="http://schemas.openxmlformats.org/officeDocument/2006/relationships/hyperlink" Target="https://smartcig.anticorruzione.it/AVCP-SmartCig/preparaDettaglioComunicazioneOS.action?codDettaglioCarnet=26377096" TargetMode="External"/><Relationship Id="rId147" Type="http://schemas.openxmlformats.org/officeDocument/2006/relationships/hyperlink" Target="https://smartcig.anticorruzione.it/AVCP-SmartCig/preparaDettaglioComunicazioneOS.action?codDettaglioCarnet=25884540" TargetMode="External"/><Relationship Id="rId168" Type="http://schemas.openxmlformats.org/officeDocument/2006/relationships/hyperlink" Target="https://smartcig.anticorruzione.it/AVCP-SmartCig/preparaDettaglioComunicazioneOS.action?codDettaglioCarnet=25747535" TargetMode="External"/><Relationship Id="rId51" Type="http://schemas.openxmlformats.org/officeDocument/2006/relationships/hyperlink" Target="https://smartcig.anticorruzione.it/AVCP-SmartCig/preparaDettaglioComunicazioneOS.action?codDettaglioCarnet=27347215" TargetMode="External"/><Relationship Id="rId72" Type="http://schemas.openxmlformats.org/officeDocument/2006/relationships/hyperlink" Target="https://smartcig.anticorruzione.it/AVCP-SmartCig/preparaDettaglioComunicazioneOS.action?codDettaglioCarnet=27068438" TargetMode="External"/><Relationship Id="rId93" Type="http://schemas.openxmlformats.org/officeDocument/2006/relationships/hyperlink" Target="https://smartcig.anticorruzione.it/AVCP-SmartCig/preparaDettaglioComunicazioneOS.action?codDettaglioCarnet=26774580" TargetMode="External"/><Relationship Id="rId189" Type="http://schemas.openxmlformats.org/officeDocument/2006/relationships/hyperlink" Target="https://smartcig.anticorruzione.it/AVCP-SmartCig/preparaDettaglioComunicazioneOS.action?codDettaglioCarnet=25393208" TargetMode="External"/><Relationship Id="rId3" Type="http://schemas.openxmlformats.org/officeDocument/2006/relationships/hyperlink" Target="https://smartcig.anticorruzione.it/AVCP-SmartCig/preparaDettaglioComunicazioneOS.action?codDettaglioCarnet=27727915" TargetMode="External"/><Relationship Id="rId214" Type="http://schemas.openxmlformats.org/officeDocument/2006/relationships/hyperlink" Target="https://smartcig.anticorruzione.it/AVCP-SmartCig/preparaDettaglioComunicazioneOS.action?codDettaglioCarnet=25204469" TargetMode="External"/><Relationship Id="rId235" Type="http://schemas.openxmlformats.org/officeDocument/2006/relationships/hyperlink" Target="https://smartcig.anticorruzione.it/AVCP-SmartCig/preparaDettaglioComunicazioneOS.action?codDettaglioCarnet=25111154" TargetMode="External"/><Relationship Id="rId256" Type="http://schemas.openxmlformats.org/officeDocument/2006/relationships/hyperlink" Target="https://smartcig.anticorruzione.it/AVCP-SmartCig/preparaDettaglioComunicazioneOS.action?codDettaglioCarnet=28148471" TargetMode="External"/><Relationship Id="rId116" Type="http://schemas.openxmlformats.org/officeDocument/2006/relationships/hyperlink" Target="https://smartcig.anticorruzione.it/AVCP-SmartCig/preparaDettaglioComunicazioneOS.action?codDettaglioCarnet=26604891" TargetMode="External"/><Relationship Id="rId137" Type="http://schemas.openxmlformats.org/officeDocument/2006/relationships/hyperlink" Target="https://smartcig.anticorruzione.it/AVCP-SmartCig/preparaDettaglioComunicazioneOS.action?codDettaglioCarnet=26075013" TargetMode="External"/><Relationship Id="rId158" Type="http://schemas.openxmlformats.org/officeDocument/2006/relationships/hyperlink" Target="https://smartcig.anticorruzione.it/AVCP-SmartCig/preparaDettaglioComunicazioneOS.action?codDettaglioCarnet=25796685" TargetMode="External"/><Relationship Id="rId20" Type="http://schemas.openxmlformats.org/officeDocument/2006/relationships/hyperlink" Target="https://smartcig.anticorruzione.it/AVCP-SmartCig/preparaDettaglioComunicazioneOS.action?codDettaglioCarnet=27664491" TargetMode="External"/><Relationship Id="rId41" Type="http://schemas.openxmlformats.org/officeDocument/2006/relationships/hyperlink" Target="https://smartcig.anticorruzione.it/AVCP-SmartCig/preparaDettaglioComunicazioneOS.action?codDettaglioCarnet=27434416" TargetMode="External"/><Relationship Id="rId62" Type="http://schemas.openxmlformats.org/officeDocument/2006/relationships/hyperlink" Target="https://smartcig.anticorruzione.it/AVCP-SmartCig/preparaDettaglioComunicazioneOS.action?codDettaglioCarnet=27087102" TargetMode="External"/><Relationship Id="rId83" Type="http://schemas.openxmlformats.org/officeDocument/2006/relationships/hyperlink" Target="https://smartcig.anticorruzione.it/AVCP-SmartCig/preparaDettaglioComunicazioneOS.action?codDettaglioCarnet=26925226" TargetMode="External"/><Relationship Id="rId179" Type="http://schemas.openxmlformats.org/officeDocument/2006/relationships/hyperlink" Target="https://smartcig.anticorruzione.it/AVCP-SmartCig/preparaDettaglioComunicazioneOS.action?codDettaglioCarnet=25639763" TargetMode="External"/><Relationship Id="rId190" Type="http://schemas.openxmlformats.org/officeDocument/2006/relationships/hyperlink" Target="https://smartcig.anticorruzione.it/AVCP-SmartCig/preparaDettaglioComunicazioneOS.action?codDettaglioCarnet=25389299" TargetMode="External"/><Relationship Id="rId204" Type="http://schemas.openxmlformats.org/officeDocument/2006/relationships/hyperlink" Target="https://smartcig.anticorruzione.it/AVCP-SmartCig/preparaDettaglioComunicazioneOS.action?codDettaglioCarnet=25213935" TargetMode="External"/><Relationship Id="rId225" Type="http://schemas.openxmlformats.org/officeDocument/2006/relationships/hyperlink" Target="https://smartcig.anticorruzione.it/AVCP-SmartCig/preparaDettaglioComunicazioneOS.action?codDettaglioCarnet=25192409" TargetMode="External"/><Relationship Id="rId246" Type="http://schemas.openxmlformats.org/officeDocument/2006/relationships/hyperlink" Target="https://smartcig.anticorruzione.it/AVCP-SmartCig/preparaDettaglioComunicazioneOS.action?codDettaglioCarnet=25083345" TargetMode="External"/><Relationship Id="rId106" Type="http://schemas.openxmlformats.org/officeDocument/2006/relationships/hyperlink" Target="https://smartcig.anticorruzione.it/AVCP-SmartCig/preparaDettaglioComunicazioneOS.action?codDettaglioCarnet=26714122" TargetMode="External"/><Relationship Id="rId127" Type="http://schemas.openxmlformats.org/officeDocument/2006/relationships/hyperlink" Target="https://smartcig.anticorruzione.it/AVCP-SmartCig/preparaDettaglioComunicazioneOS.action?codDettaglioCarnet=26346647" TargetMode="External"/><Relationship Id="rId10" Type="http://schemas.openxmlformats.org/officeDocument/2006/relationships/hyperlink" Target="https://smartcig.anticorruzione.it/AVCP-SmartCig/preparaDettaglioComunicazioneOS.action?codDettaglioCarnet=27664851" TargetMode="External"/><Relationship Id="rId31" Type="http://schemas.openxmlformats.org/officeDocument/2006/relationships/hyperlink" Target="https://smartcig.anticorruzione.it/AVCP-SmartCig/preparaDettaglioComunicazioneOS.action?codDettaglioCarnet=27527464" TargetMode="External"/><Relationship Id="rId52" Type="http://schemas.openxmlformats.org/officeDocument/2006/relationships/hyperlink" Target="https://smartcig.anticorruzione.it/AVCP-SmartCig/preparaDettaglioComunicazioneOS.action?codDettaglioCarnet=27308348" TargetMode="External"/><Relationship Id="rId73" Type="http://schemas.openxmlformats.org/officeDocument/2006/relationships/hyperlink" Target="https://smartcig.anticorruzione.it/AVCP-SmartCig/preparaDettaglioComunicazioneOS.action?codDettaglioCarnet=27065520" TargetMode="External"/><Relationship Id="rId94" Type="http://schemas.openxmlformats.org/officeDocument/2006/relationships/hyperlink" Target="https://smartcig.anticorruzione.it/AVCP-SmartCig/preparaDettaglioComunicazioneOS.action?codDettaglioCarnet=26739999" TargetMode="External"/><Relationship Id="rId148" Type="http://schemas.openxmlformats.org/officeDocument/2006/relationships/hyperlink" Target="https://smartcig.anticorruzione.it/AVCP-SmartCig/preparaDettaglioComunicazioneOS.action?codDettaglioCarnet=25866367" TargetMode="External"/><Relationship Id="rId169" Type="http://schemas.openxmlformats.org/officeDocument/2006/relationships/hyperlink" Target="https://smartcig.anticorruzione.it/AVCP-SmartCig/preparaDettaglioComunicazioneOS.action?codDettaglioCarnet=25747491" TargetMode="External"/><Relationship Id="rId4" Type="http://schemas.openxmlformats.org/officeDocument/2006/relationships/hyperlink" Target="https://smartcig.anticorruzione.it/AVCP-SmartCig/preparaDettaglioComunicazioneOS.action?codDettaglioCarnet=27665370" TargetMode="External"/><Relationship Id="rId180" Type="http://schemas.openxmlformats.org/officeDocument/2006/relationships/hyperlink" Target="https://smartcig.anticorruzione.it/AVCP-SmartCig/preparaDettaglioComunicazioneOS.action?codDettaglioCarnet=25621147" TargetMode="External"/><Relationship Id="rId215" Type="http://schemas.openxmlformats.org/officeDocument/2006/relationships/hyperlink" Target="https://smartcig.anticorruzione.it/AVCP-SmartCig/preparaDettaglioComunicazioneOS.action?codDettaglioCarnet=25204335" TargetMode="External"/><Relationship Id="rId236" Type="http://schemas.openxmlformats.org/officeDocument/2006/relationships/hyperlink" Target="https://smartcig.anticorruzione.it/AVCP-SmartCig/preparaDettaglioComunicazioneOS.action?codDettaglioCarnet=25111008" TargetMode="External"/><Relationship Id="rId257" Type="http://schemas.openxmlformats.org/officeDocument/2006/relationships/hyperlink" Target="https://smartcig.anticorruzione.it/AVCP-SmartCig/preparaDettaglioComunicazioneOS.action?codDettaglioCarnet=28321345" TargetMode="External"/><Relationship Id="rId42" Type="http://schemas.openxmlformats.org/officeDocument/2006/relationships/hyperlink" Target="https://smartcig.anticorruzione.it/AVCP-SmartCig/preparaDettaglioComunicazioneOS.action?codDettaglioCarnet=27434390" TargetMode="External"/><Relationship Id="rId84" Type="http://schemas.openxmlformats.org/officeDocument/2006/relationships/hyperlink" Target="https://smartcig.anticorruzione.it/AVCP-SmartCig/preparaDettaglioComunicazioneOS.action?codDettaglioCarnet=26917790" TargetMode="External"/><Relationship Id="rId138" Type="http://schemas.openxmlformats.org/officeDocument/2006/relationships/hyperlink" Target="https://smartcig.anticorruzione.it/AVCP-SmartCig/preparaDettaglioComunicazioneOS.action?codDettaglioCarnet=26053348" TargetMode="External"/><Relationship Id="rId191" Type="http://schemas.openxmlformats.org/officeDocument/2006/relationships/hyperlink" Target="https://smartcig.anticorruzione.it/AVCP-SmartCig/preparaDettaglioComunicazioneOS.action?codDettaglioCarnet=25388982" TargetMode="External"/><Relationship Id="rId205" Type="http://schemas.openxmlformats.org/officeDocument/2006/relationships/hyperlink" Target="https://smartcig.anticorruzione.it/AVCP-SmartCig/preparaDettaglioComunicazioneOS.action?codDettaglioCarnet=25213854" TargetMode="External"/><Relationship Id="rId247" Type="http://schemas.openxmlformats.org/officeDocument/2006/relationships/hyperlink" Target="https://smartcig.anticorruzione.it/AVCP-SmartCig/preparaDettaglioComunicazioneOS.action?codDettaglioCarnet=25083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tabColor rgb="FFFF0000"/>
    <pageSetUpPr fitToPage="1"/>
  </sheetPr>
  <dimension ref="A1:U113"/>
  <sheetViews>
    <sheetView tabSelected="1" zoomScale="70" zoomScaleNormal="70" workbookViewId="0">
      <pane ySplit="2" topLeftCell="A3" activePane="bottomLeft" state="frozen"/>
      <selection pane="bottomLeft" activeCell="L15" sqref="L15"/>
    </sheetView>
  </sheetViews>
  <sheetFormatPr defaultColWidth="8.85546875" defaultRowHeight="15.75" x14ac:dyDescent="0.25"/>
  <cols>
    <col min="1" max="1" width="17.42578125" style="138" customWidth="1"/>
    <col min="2" max="2" width="104" style="32" customWidth="1"/>
    <col min="3" max="3" width="13.42578125" style="98" customWidth="1"/>
    <col min="4" max="4" width="7.7109375" style="33" customWidth="1"/>
    <col min="5" max="5" width="7.28515625" style="33" customWidth="1"/>
    <col min="6" max="6" width="15" style="34" customWidth="1"/>
    <col min="7" max="7" width="16.85546875" style="35" customWidth="1"/>
    <col min="8" max="8" width="8.85546875" style="36" customWidth="1"/>
    <col min="9" max="9" width="8.140625" style="36" customWidth="1"/>
    <col min="10" max="10" width="14" style="95" customWidth="1"/>
    <col min="11" max="11" width="17" style="36" customWidth="1"/>
    <col min="12" max="12" width="46.5703125" style="32" customWidth="1"/>
    <col min="13" max="13" width="17" style="33" customWidth="1"/>
    <col min="14" max="14" width="8.85546875" style="32"/>
    <col min="15" max="15" width="11.42578125" style="32" customWidth="1"/>
    <col min="16" max="16" width="8.85546875" style="32" customWidth="1"/>
    <col min="17" max="20" width="8.85546875" style="32"/>
    <col min="21" max="21" width="7.5703125" style="32" customWidth="1"/>
    <col min="22" max="16384" width="8.85546875" style="32"/>
  </cols>
  <sheetData>
    <row r="1" spans="1:21" ht="48" customHeight="1" thickBot="1" x14ac:dyDescent="0.3">
      <c r="A1" s="139" t="s">
        <v>1794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21" s="33" customFormat="1" ht="58.5" customHeight="1" x14ac:dyDescent="0.25">
      <c r="A2" s="99" t="s">
        <v>0</v>
      </c>
      <c r="B2" s="100" t="s">
        <v>55</v>
      </c>
      <c r="C2" s="127" t="s">
        <v>1795</v>
      </c>
      <c r="D2" s="100" t="s">
        <v>57</v>
      </c>
      <c r="E2" s="100" t="s">
        <v>58</v>
      </c>
      <c r="F2" s="101" t="s">
        <v>61</v>
      </c>
      <c r="G2" s="101" t="s">
        <v>62</v>
      </c>
      <c r="H2" s="101" t="s">
        <v>65</v>
      </c>
      <c r="I2" s="101" t="s">
        <v>66</v>
      </c>
      <c r="J2" s="102" t="s">
        <v>1217</v>
      </c>
      <c r="K2" s="101" t="s">
        <v>1218</v>
      </c>
      <c r="L2" s="103" t="s">
        <v>1350</v>
      </c>
      <c r="M2" s="104" t="s">
        <v>1351</v>
      </c>
      <c r="O2" s="133" t="s">
        <v>1796</v>
      </c>
    </row>
    <row r="3" spans="1:21" ht="16.5" thickBot="1" x14ac:dyDescent="0.3">
      <c r="A3" s="135" t="s">
        <v>1488</v>
      </c>
      <c r="B3" s="105" t="s">
        <v>1487</v>
      </c>
      <c r="C3" s="106">
        <v>44882</v>
      </c>
      <c r="D3" s="107">
        <v>11</v>
      </c>
      <c r="E3" s="107">
        <v>2022</v>
      </c>
      <c r="F3" s="108">
        <v>15000</v>
      </c>
      <c r="G3" s="109" t="s">
        <v>67</v>
      </c>
      <c r="H3" s="110" t="s">
        <v>1398</v>
      </c>
      <c r="I3" s="110" t="s">
        <v>1285</v>
      </c>
      <c r="J3" s="111">
        <v>44935</v>
      </c>
      <c r="K3" s="112">
        <v>45107</v>
      </c>
      <c r="L3" s="113" t="s">
        <v>1472</v>
      </c>
      <c r="M3" s="128" t="s">
        <v>1473</v>
      </c>
    </row>
    <row r="4" spans="1:21" ht="16.5" thickBot="1" x14ac:dyDescent="0.3">
      <c r="A4" s="135" t="s">
        <v>1493</v>
      </c>
      <c r="B4" s="105" t="s">
        <v>1492</v>
      </c>
      <c r="C4" s="106">
        <v>44883</v>
      </c>
      <c r="D4" s="107">
        <v>11</v>
      </c>
      <c r="E4" s="107">
        <v>2022</v>
      </c>
      <c r="F4" s="108">
        <v>5000</v>
      </c>
      <c r="G4" s="109" t="s">
        <v>67</v>
      </c>
      <c r="H4" s="110" t="s">
        <v>1489</v>
      </c>
      <c r="I4" s="110" t="s">
        <v>1329</v>
      </c>
      <c r="J4" s="111">
        <v>44927</v>
      </c>
      <c r="K4" s="112">
        <v>46752</v>
      </c>
      <c r="L4" s="113" t="s">
        <v>1468</v>
      </c>
      <c r="M4" s="128" t="s">
        <v>1389</v>
      </c>
      <c r="O4" s="134"/>
      <c r="P4" s="142" t="s">
        <v>1797</v>
      </c>
      <c r="Q4" s="143"/>
      <c r="R4" s="143"/>
      <c r="S4" s="143"/>
      <c r="T4" s="143"/>
      <c r="U4" s="144"/>
    </row>
    <row r="5" spans="1:21" x14ac:dyDescent="0.25">
      <c r="A5" s="135" t="s">
        <v>1495</v>
      </c>
      <c r="B5" s="105" t="s">
        <v>1494</v>
      </c>
      <c r="C5" s="106">
        <v>44883</v>
      </c>
      <c r="D5" s="107">
        <v>11</v>
      </c>
      <c r="E5" s="107">
        <v>2022</v>
      </c>
      <c r="F5" s="108">
        <v>38000</v>
      </c>
      <c r="G5" s="109" t="s">
        <v>1118</v>
      </c>
      <c r="H5" s="110" t="s">
        <v>1490</v>
      </c>
      <c r="I5" s="110" t="s">
        <v>1330</v>
      </c>
      <c r="J5" s="111">
        <v>44927</v>
      </c>
      <c r="K5" s="112">
        <v>46022</v>
      </c>
      <c r="L5" s="113" t="s">
        <v>1468</v>
      </c>
      <c r="M5" s="128" t="s">
        <v>1389</v>
      </c>
    </row>
    <row r="6" spans="1:21" x14ac:dyDescent="0.25">
      <c r="A6" s="135" t="s">
        <v>1497</v>
      </c>
      <c r="B6" s="105" t="s">
        <v>1496</v>
      </c>
      <c r="C6" s="106">
        <v>44883</v>
      </c>
      <c r="D6" s="107">
        <v>11</v>
      </c>
      <c r="E6" s="107">
        <v>2022</v>
      </c>
      <c r="F6" s="108">
        <v>15000</v>
      </c>
      <c r="G6" s="109" t="s">
        <v>1118</v>
      </c>
      <c r="H6" s="110" t="s">
        <v>1491</v>
      </c>
      <c r="I6" s="110" t="s">
        <v>1331</v>
      </c>
      <c r="J6" s="111">
        <v>44927</v>
      </c>
      <c r="K6" s="112">
        <v>46022</v>
      </c>
      <c r="L6" s="113" t="s">
        <v>1468</v>
      </c>
      <c r="M6" s="128" t="s">
        <v>1389</v>
      </c>
    </row>
    <row r="7" spans="1:21" x14ac:dyDescent="0.25">
      <c r="A7" s="135" t="s">
        <v>1499</v>
      </c>
      <c r="B7" s="105" t="s">
        <v>1500</v>
      </c>
      <c r="C7" s="106">
        <v>44914</v>
      </c>
      <c r="D7" s="107">
        <v>12</v>
      </c>
      <c r="E7" s="107">
        <v>2022</v>
      </c>
      <c r="F7" s="108">
        <v>37000</v>
      </c>
      <c r="G7" s="109" t="s">
        <v>1</v>
      </c>
      <c r="H7" s="110" t="s">
        <v>1326</v>
      </c>
      <c r="I7" s="110" t="s">
        <v>1337</v>
      </c>
      <c r="J7" s="111">
        <v>44927</v>
      </c>
      <c r="K7" s="112">
        <v>45107</v>
      </c>
      <c r="L7" s="105" t="s">
        <v>1454</v>
      </c>
      <c r="M7" s="129" t="s">
        <v>1455</v>
      </c>
    </row>
    <row r="8" spans="1:21" x14ac:dyDescent="0.25">
      <c r="A8" s="135" t="s">
        <v>1501</v>
      </c>
      <c r="B8" s="105" t="s">
        <v>1502</v>
      </c>
      <c r="C8" s="106">
        <v>44914</v>
      </c>
      <c r="D8" s="107">
        <v>12</v>
      </c>
      <c r="E8" s="107">
        <v>2022</v>
      </c>
      <c r="F8" s="108">
        <v>4775</v>
      </c>
      <c r="G8" s="109" t="s">
        <v>1</v>
      </c>
      <c r="H8" s="110" t="s">
        <v>1327</v>
      </c>
      <c r="I8" s="110" t="s">
        <v>1286</v>
      </c>
      <c r="J8" s="111">
        <v>44927</v>
      </c>
      <c r="K8" s="112">
        <v>45291</v>
      </c>
      <c r="L8" s="105" t="s">
        <v>1454</v>
      </c>
      <c r="M8" s="129" t="s">
        <v>1455</v>
      </c>
    </row>
    <row r="9" spans="1:21" x14ac:dyDescent="0.25">
      <c r="A9" s="135" t="s">
        <v>1503</v>
      </c>
      <c r="B9" s="105" t="s">
        <v>1504</v>
      </c>
      <c r="C9" s="106">
        <v>44915</v>
      </c>
      <c r="D9" s="107">
        <v>12</v>
      </c>
      <c r="E9" s="107">
        <v>2022</v>
      </c>
      <c r="F9" s="108">
        <v>24000</v>
      </c>
      <c r="G9" s="109" t="s">
        <v>1</v>
      </c>
      <c r="H9" s="110" t="s">
        <v>1402</v>
      </c>
      <c r="I9" s="110" t="s">
        <v>1287</v>
      </c>
      <c r="J9" s="111">
        <v>44927</v>
      </c>
      <c r="K9" s="112">
        <v>46387</v>
      </c>
      <c r="L9" s="105" t="s">
        <v>1480</v>
      </c>
      <c r="M9" s="128" t="s">
        <v>1481</v>
      </c>
    </row>
    <row r="10" spans="1:21" x14ac:dyDescent="0.25">
      <c r="A10" s="135" t="s">
        <v>1505</v>
      </c>
      <c r="B10" s="105" t="s">
        <v>1764</v>
      </c>
      <c r="C10" s="106">
        <v>44917</v>
      </c>
      <c r="D10" s="107">
        <v>12</v>
      </c>
      <c r="E10" s="107">
        <v>2022</v>
      </c>
      <c r="F10" s="108">
        <v>10000</v>
      </c>
      <c r="G10" s="109" t="s">
        <v>1</v>
      </c>
      <c r="H10" s="110" t="s">
        <v>1506</v>
      </c>
      <c r="I10" s="110" t="s">
        <v>1338</v>
      </c>
      <c r="J10" s="111">
        <v>44927</v>
      </c>
      <c r="K10" s="112">
        <v>45657</v>
      </c>
      <c r="L10" s="105" t="s">
        <v>1364</v>
      </c>
      <c r="M10" s="129" t="s">
        <v>1387</v>
      </c>
    </row>
    <row r="11" spans="1:21" x14ac:dyDescent="0.25">
      <c r="A11" s="135" t="s">
        <v>1507</v>
      </c>
      <c r="B11" s="105" t="s">
        <v>1407</v>
      </c>
      <c r="C11" s="106">
        <v>44917</v>
      </c>
      <c r="D11" s="107">
        <v>12</v>
      </c>
      <c r="E11" s="107">
        <v>2022</v>
      </c>
      <c r="F11" s="108">
        <v>30000</v>
      </c>
      <c r="G11" s="109" t="s">
        <v>1</v>
      </c>
      <c r="H11" s="110" t="s">
        <v>1508</v>
      </c>
      <c r="I11" s="110" t="s">
        <v>1339</v>
      </c>
      <c r="J11" s="111">
        <v>44927</v>
      </c>
      <c r="K11" s="112">
        <v>45657</v>
      </c>
      <c r="L11" s="105" t="s">
        <v>1403</v>
      </c>
      <c r="M11" s="128" t="s">
        <v>1509</v>
      </c>
    </row>
    <row r="12" spans="1:21" x14ac:dyDescent="0.25">
      <c r="A12" s="135" t="s">
        <v>1510</v>
      </c>
      <c r="B12" s="105" t="s">
        <v>1514</v>
      </c>
      <c r="C12" s="106">
        <v>44918</v>
      </c>
      <c r="D12" s="107">
        <v>12</v>
      </c>
      <c r="E12" s="107">
        <v>2022</v>
      </c>
      <c r="F12" s="108">
        <v>5000</v>
      </c>
      <c r="G12" s="109" t="s">
        <v>1</v>
      </c>
      <c r="H12" s="110" t="s">
        <v>1511</v>
      </c>
      <c r="I12" s="110" t="s">
        <v>1340</v>
      </c>
      <c r="J12" s="111">
        <v>44896</v>
      </c>
      <c r="K12" s="112">
        <v>44926</v>
      </c>
      <c r="L12" s="105" t="s">
        <v>1512</v>
      </c>
      <c r="M12" s="128" t="s">
        <v>1513</v>
      </c>
    </row>
    <row r="13" spans="1:21" x14ac:dyDescent="0.25">
      <c r="A13" s="135" t="s">
        <v>1515</v>
      </c>
      <c r="B13" s="105" t="s">
        <v>1279</v>
      </c>
      <c r="C13" s="106">
        <v>44918</v>
      </c>
      <c r="D13" s="107">
        <v>12</v>
      </c>
      <c r="E13" s="107">
        <v>2022</v>
      </c>
      <c r="F13" s="108">
        <v>15000</v>
      </c>
      <c r="G13" s="109" t="s">
        <v>1</v>
      </c>
      <c r="H13" s="110" t="s">
        <v>1516</v>
      </c>
      <c r="I13" s="110" t="s">
        <v>1341</v>
      </c>
      <c r="J13" s="111">
        <v>44927</v>
      </c>
      <c r="K13" s="112">
        <v>46387</v>
      </c>
      <c r="L13" s="105" t="s">
        <v>1517</v>
      </c>
      <c r="M13" s="128" t="s">
        <v>1518</v>
      </c>
    </row>
    <row r="14" spans="1:21" x14ac:dyDescent="0.25">
      <c r="A14" s="135" t="s">
        <v>1519</v>
      </c>
      <c r="B14" s="105" t="s">
        <v>1523</v>
      </c>
      <c r="C14" s="106">
        <v>44918</v>
      </c>
      <c r="D14" s="107">
        <v>12</v>
      </c>
      <c r="E14" s="107">
        <v>2022</v>
      </c>
      <c r="F14" s="108">
        <v>39000</v>
      </c>
      <c r="G14" s="109" t="s">
        <v>1</v>
      </c>
      <c r="H14" s="110" t="s">
        <v>1520</v>
      </c>
      <c r="I14" s="110" t="s">
        <v>1342</v>
      </c>
      <c r="J14" s="111">
        <v>44927</v>
      </c>
      <c r="K14" s="112">
        <v>46387</v>
      </c>
      <c r="L14" s="105" t="s">
        <v>1521</v>
      </c>
      <c r="M14" s="128" t="s">
        <v>1522</v>
      </c>
    </row>
    <row r="15" spans="1:21" x14ac:dyDescent="0.25">
      <c r="A15" s="135" t="s">
        <v>1524</v>
      </c>
      <c r="B15" s="105" t="s">
        <v>1525</v>
      </c>
      <c r="C15" s="106">
        <v>44923</v>
      </c>
      <c r="D15" s="107">
        <v>12</v>
      </c>
      <c r="E15" s="107">
        <v>2022</v>
      </c>
      <c r="F15" s="108">
        <v>39000</v>
      </c>
      <c r="G15" s="109" t="s">
        <v>1</v>
      </c>
      <c r="H15" s="110" t="s">
        <v>1526</v>
      </c>
      <c r="I15" s="110" t="s">
        <v>1343</v>
      </c>
      <c r="J15" s="111">
        <v>44927</v>
      </c>
      <c r="K15" s="112">
        <v>46387</v>
      </c>
      <c r="L15" s="105" t="s">
        <v>1527</v>
      </c>
      <c r="M15" s="128" t="s">
        <v>1789</v>
      </c>
    </row>
    <row r="16" spans="1:21" x14ac:dyDescent="0.25">
      <c r="A16" s="135" t="s">
        <v>1528</v>
      </c>
      <c r="B16" s="105" t="s">
        <v>1531</v>
      </c>
      <c r="C16" s="106">
        <v>44924</v>
      </c>
      <c r="D16" s="107">
        <v>12</v>
      </c>
      <c r="E16" s="107">
        <v>2022</v>
      </c>
      <c r="F16" s="108">
        <v>1500</v>
      </c>
      <c r="G16" s="109" t="s">
        <v>1</v>
      </c>
      <c r="H16" s="110" t="s">
        <v>1529</v>
      </c>
      <c r="I16" s="110" t="s">
        <v>1344</v>
      </c>
      <c r="J16" s="111">
        <v>44927</v>
      </c>
      <c r="K16" s="112">
        <v>46022</v>
      </c>
      <c r="L16" s="105" t="s">
        <v>1530</v>
      </c>
      <c r="M16" s="128" t="s">
        <v>1462</v>
      </c>
    </row>
    <row r="17" spans="1:13" x14ac:dyDescent="0.25">
      <c r="A17" s="135" t="s">
        <v>1532</v>
      </c>
      <c r="B17" s="105" t="s">
        <v>1533</v>
      </c>
      <c r="C17" s="106">
        <v>44924</v>
      </c>
      <c r="D17" s="107">
        <v>12</v>
      </c>
      <c r="E17" s="107">
        <v>2022</v>
      </c>
      <c r="F17" s="108">
        <v>800</v>
      </c>
      <c r="G17" s="109" t="s">
        <v>1</v>
      </c>
      <c r="H17" s="110" t="s">
        <v>1534</v>
      </c>
      <c r="I17" s="110" t="s">
        <v>1345</v>
      </c>
      <c r="J17" s="111">
        <v>44927</v>
      </c>
      <c r="K17" s="112">
        <v>45291</v>
      </c>
      <c r="L17" s="105" t="s">
        <v>1408</v>
      </c>
      <c r="M17" s="128" t="s">
        <v>1433</v>
      </c>
    </row>
    <row r="18" spans="1:13" x14ac:dyDescent="0.25">
      <c r="A18" s="136" t="s">
        <v>1535</v>
      </c>
      <c r="B18" s="114" t="s">
        <v>1538</v>
      </c>
      <c r="C18" s="115">
        <v>44929</v>
      </c>
      <c r="D18" s="116">
        <v>1</v>
      </c>
      <c r="E18" s="116">
        <v>2023</v>
      </c>
      <c r="F18" s="117">
        <v>5000</v>
      </c>
      <c r="G18" s="118" t="s">
        <v>1</v>
      </c>
      <c r="H18" s="119" t="s">
        <v>1229</v>
      </c>
      <c r="I18" s="119" t="s">
        <v>98</v>
      </c>
      <c r="J18" s="120">
        <v>44927</v>
      </c>
      <c r="K18" s="121">
        <v>45291</v>
      </c>
      <c r="L18" s="114" t="s">
        <v>1536</v>
      </c>
      <c r="M18" s="130" t="s">
        <v>1537</v>
      </c>
    </row>
    <row r="19" spans="1:13" x14ac:dyDescent="0.25">
      <c r="A19" s="136" t="s">
        <v>1539</v>
      </c>
      <c r="B19" s="114" t="s">
        <v>1395</v>
      </c>
      <c r="C19" s="115">
        <v>44930</v>
      </c>
      <c r="D19" s="116">
        <v>1</v>
      </c>
      <c r="E19" s="116">
        <v>2023</v>
      </c>
      <c r="F19" s="117">
        <v>200</v>
      </c>
      <c r="G19" s="118" t="s">
        <v>67</v>
      </c>
      <c r="H19" s="119" t="s">
        <v>103</v>
      </c>
      <c r="I19" s="119" t="s">
        <v>100</v>
      </c>
      <c r="J19" s="120">
        <v>44927</v>
      </c>
      <c r="K19" s="121">
        <v>45291</v>
      </c>
      <c r="L19" s="114" t="s">
        <v>1540</v>
      </c>
      <c r="M19" s="130" t="s">
        <v>1401</v>
      </c>
    </row>
    <row r="20" spans="1:13" x14ac:dyDescent="0.25">
      <c r="A20" s="136" t="s">
        <v>1541</v>
      </c>
      <c r="B20" s="114" t="s">
        <v>1457</v>
      </c>
      <c r="C20" s="115">
        <v>44930</v>
      </c>
      <c r="D20" s="116">
        <v>1</v>
      </c>
      <c r="E20" s="116">
        <v>2023</v>
      </c>
      <c r="F20" s="117">
        <v>15000</v>
      </c>
      <c r="G20" s="118" t="s">
        <v>67</v>
      </c>
      <c r="H20" s="119" t="s">
        <v>1231</v>
      </c>
      <c r="I20" s="119" t="s">
        <v>1219</v>
      </c>
      <c r="J20" s="120">
        <v>44927</v>
      </c>
      <c r="K20" s="121">
        <v>45291</v>
      </c>
      <c r="L20" s="114" t="s">
        <v>1409</v>
      </c>
      <c r="M20" s="130" t="s">
        <v>1456</v>
      </c>
    </row>
    <row r="21" spans="1:13" x14ac:dyDescent="0.25">
      <c r="A21" s="136" t="s">
        <v>1542</v>
      </c>
      <c r="B21" s="114" t="s">
        <v>1544</v>
      </c>
      <c r="C21" s="115">
        <v>44931</v>
      </c>
      <c r="D21" s="116">
        <v>1</v>
      </c>
      <c r="E21" s="116">
        <v>2023</v>
      </c>
      <c r="F21" s="117">
        <v>5000</v>
      </c>
      <c r="G21" s="118" t="s">
        <v>1</v>
      </c>
      <c r="H21" s="119" t="s">
        <v>108</v>
      </c>
      <c r="I21" s="119" t="s">
        <v>1220</v>
      </c>
      <c r="J21" s="120">
        <v>44927</v>
      </c>
      <c r="K21" s="121">
        <v>45291</v>
      </c>
      <c r="L21" s="114" t="s">
        <v>1543</v>
      </c>
      <c r="M21" s="130" t="s">
        <v>1793</v>
      </c>
    </row>
    <row r="22" spans="1:13" x14ac:dyDescent="0.25">
      <c r="A22" s="136" t="s">
        <v>1545</v>
      </c>
      <c r="B22" s="114" t="s">
        <v>1547</v>
      </c>
      <c r="C22" s="115">
        <v>44935</v>
      </c>
      <c r="D22" s="116">
        <v>1</v>
      </c>
      <c r="E22" s="116">
        <v>2023</v>
      </c>
      <c r="F22" s="117">
        <v>3500</v>
      </c>
      <c r="G22" s="118" t="s">
        <v>1</v>
      </c>
      <c r="H22" s="119" t="s">
        <v>109</v>
      </c>
      <c r="I22" s="119" t="s">
        <v>1221</v>
      </c>
      <c r="J22" s="120">
        <v>44927</v>
      </c>
      <c r="K22" s="121">
        <v>45016</v>
      </c>
      <c r="L22" s="114" t="s">
        <v>1546</v>
      </c>
      <c r="M22" s="130" t="s">
        <v>1549</v>
      </c>
    </row>
    <row r="23" spans="1:13" x14ac:dyDescent="0.25">
      <c r="A23" s="136" t="s">
        <v>1548</v>
      </c>
      <c r="B23" s="114" t="s">
        <v>1550</v>
      </c>
      <c r="C23" s="115">
        <v>44935</v>
      </c>
      <c r="D23" s="116">
        <v>1</v>
      </c>
      <c r="E23" s="116">
        <v>2023</v>
      </c>
      <c r="F23" s="117">
        <v>5400</v>
      </c>
      <c r="G23" s="118" t="s">
        <v>1</v>
      </c>
      <c r="H23" s="119" t="s">
        <v>110</v>
      </c>
      <c r="I23" s="119" t="s">
        <v>1222</v>
      </c>
      <c r="J23" s="120">
        <v>44927</v>
      </c>
      <c r="K23" s="121">
        <v>46022</v>
      </c>
      <c r="L23" s="114" t="s">
        <v>1546</v>
      </c>
      <c r="M23" s="130" t="s">
        <v>1549</v>
      </c>
    </row>
    <row r="24" spans="1:13" x14ac:dyDescent="0.25">
      <c r="A24" s="136" t="s">
        <v>1551</v>
      </c>
      <c r="B24" s="114" t="s">
        <v>1552</v>
      </c>
      <c r="C24" s="115">
        <v>44935</v>
      </c>
      <c r="D24" s="116">
        <v>1</v>
      </c>
      <c r="E24" s="116">
        <v>2023</v>
      </c>
      <c r="F24" s="117">
        <v>39000</v>
      </c>
      <c r="G24" s="118" t="s">
        <v>1</v>
      </c>
      <c r="H24" s="119" t="s">
        <v>1234</v>
      </c>
      <c r="I24" s="119" t="s">
        <v>1223</v>
      </c>
      <c r="J24" s="120">
        <v>44927</v>
      </c>
      <c r="K24" s="121">
        <v>45838</v>
      </c>
      <c r="L24" s="114" t="s">
        <v>1466</v>
      </c>
      <c r="M24" s="130" t="s">
        <v>1467</v>
      </c>
    </row>
    <row r="25" spans="1:13" x14ac:dyDescent="0.25">
      <c r="A25" s="136" t="s">
        <v>1553</v>
      </c>
      <c r="B25" s="114" t="s">
        <v>1411</v>
      </c>
      <c r="C25" s="115">
        <v>44935</v>
      </c>
      <c r="D25" s="116">
        <v>1</v>
      </c>
      <c r="E25" s="116">
        <v>2023</v>
      </c>
      <c r="F25" s="117">
        <v>1500</v>
      </c>
      <c r="G25" s="118" t="s">
        <v>1</v>
      </c>
      <c r="H25" s="119" t="s">
        <v>111</v>
      </c>
      <c r="I25" s="119" t="s">
        <v>1226</v>
      </c>
      <c r="J25" s="120">
        <v>44927</v>
      </c>
      <c r="K25" s="121">
        <v>45291</v>
      </c>
      <c r="L25" s="114" t="s">
        <v>1359</v>
      </c>
      <c r="M25" s="130" t="s">
        <v>1386</v>
      </c>
    </row>
    <row r="26" spans="1:13" x14ac:dyDescent="0.25">
      <c r="A26" s="136" t="s">
        <v>1554</v>
      </c>
      <c r="B26" s="114" t="s">
        <v>1346</v>
      </c>
      <c r="C26" s="115">
        <v>44937</v>
      </c>
      <c r="D26" s="116">
        <v>1</v>
      </c>
      <c r="E26" s="116">
        <v>2023</v>
      </c>
      <c r="F26" s="117">
        <v>35000</v>
      </c>
      <c r="G26" s="118" t="s">
        <v>1</v>
      </c>
      <c r="H26" s="119" t="s">
        <v>126</v>
      </c>
      <c r="I26" s="119" t="s">
        <v>1225</v>
      </c>
      <c r="J26" s="120">
        <v>44927</v>
      </c>
      <c r="K26" s="121">
        <v>45291</v>
      </c>
      <c r="L26" s="114" t="s">
        <v>1428</v>
      </c>
      <c r="M26" s="130" t="s">
        <v>1431</v>
      </c>
    </row>
    <row r="27" spans="1:13" x14ac:dyDescent="0.25">
      <c r="A27" s="136" t="s">
        <v>1555</v>
      </c>
      <c r="B27" s="114" t="s">
        <v>1406</v>
      </c>
      <c r="C27" s="115">
        <v>44939</v>
      </c>
      <c r="D27" s="116">
        <v>1</v>
      </c>
      <c r="E27" s="116">
        <v>2023</v>
      </c>
      <c r="F27" s="117">
        <v>1000</v>
      </c>
      <c r="G27" s="118" t="s">
        <v>1</v>
      </c>
      <c r="H27" s="119" t="s">
        <v>129</v>
      </c>
      <c r="I27" s="119" t="s">
        <v>1224</v>
      </c>
      <c r="J27" s="120">
        <v>44927</v>
      </c>
      <c r="K27" s="121">
        <v>44957</v>
      </c>
      <c r="L27" s="114" t="s">
        <v>1404</v>
      </c>
      <c r="M27" s="130" t="s">
        <v>1405</v>
      </c>
    </row>
    <row r="28" spans="1:13" x14ac:dyDescent="0.25">
      <c r="A28" s="136" t="s">
        <v>1556</v>
      </c>
      <c r="B28" s="114" t="s">
        <v>1557</v>
      </c>
      <c r="C28" s="115">
        <v>44939</v>
      </c>
      <c r="D28" s="116">
        <v>1</v>
      </c>
      <c r="E28" s="116">
        <v>2023</v>
      </c>
      <c r="F28" s="117">
        <v>300</v>
      </c>
      <c r="G28" s="118" t="s">
        <v>1</v>
      </c>
      <c r="H28" s="119" t="s">
        <v>1250</v>
      </c>
      <c r="I28" s="119" t="s">
        <v>1227</v>
      </c>
      <c r="J28" s="120">
        <v>44927</v>
      </c>
      <c r="K28" s="121">
        <v>46752</v>
      </c>
      <c r="L28" s="114" t="s">
        <v>1410</v>
      </c>
      <c r="M28" s="130" t="s">
        <v>1390</v>
      </c>
    </row>
    <row r="29" spans="1:13" x14ac:dyDescent="0.25">
      <c r="A29" s="136" t="s">
        <v>1558</v>
      </c>
      <c r="B29" s="114" t="s">
        <v>1559</v>
      </c>
      <c r="C29" s="115">
        <v>44950</v>
      </c>
      <c r="D29" s="116">
        <v>1</v>
      </c>
      <c r="E29" s="116">
        <v>2023</v>
      </c>
      <c r="F29" s="117">
        <v>1000</v>
      </c>
      <c r="G29" s="118" t="s">
        <v>1</v>
      </c>
      <c r="H29" s="119" t="s">
        <v>1298</v>
      </c>
      <c r="I29" s="119" t="s">
        <v>1228</v>
      </c>
      <c r="J29" s="120">
        <v>44927</v>
      </c>
      <c r="K29" s="121">
        <v>45291</v>
      </c>
      <c r="L29" s="114" t="s">
        <v>1352</v>
      </c>
      <c r="M29" s="130" t="s">
        <v>1484</v>
      </c>
    </row>
    <row r="30" spans="1:13" x14ac:dyDescent="0.25">
      <c r="A30" s="136" t="s">
        <v>1560</v>
      </c>
      <c r="B30" s="114" t="s">
        <v>1562</v>
      </c>
      <c r="C30" s="115">
        <v>44950</v>
      </c>
      <c r="D30" s="116">
        <v>1</v>
      </c>
      <c r="E30" s="116">
        <v>2023</v>
      </c>
      <c r="F30" s="117">
        <v>39000</v>
      </c>
      <c r="G30" s="118" t="s">
        <v>1</v>
      </c>
      <c r="H30" s="119" t="s">
        <v>1299</v>
      </c>
      <c r="I30" s="119" t="s">
        <v>101</v>
      </c>
      <c r="J30" s="120">
        <v>44927</v>
      </c>
      <c r="K30" s="121">
        <v>45291</v>
      </c>
      <c r="L30" s="114" t="s">
        <v>1561</v>
      </c>
      <c r="M30" s="130" t="s">
        <v>1498</v>
      </c>
    </row>
    <row r="31" spans="1:13" x14ac:dyDescent="0.25">
      <c r="A31" s="136" t="s">
        <v>1563</v>
      </c>
      <c r="B31" s="114" t="s">
        <v>1564</v>
      </c>
      <c r="C31" s="115">
        <v>44950</v>
      </c>
      <c r="D31" s="116">
        <v>1</v>
      </c>
      <c r="E31" s="116">
        <v>2023</v>
      </c>
      <c r="F31" s="117">
        <v>39000</v>
      </c>
      <c r="G31" s="118" t="s">
        <v>1</v>
      </c>
      <c r="H31" s="119" t="s">
        <v>1300</v>
      </c>
      <c r="I31" s="119" t="s">
        <v>1229</v>
      </c>
      <c r="J31" s="120">
        <v>44927</v>
      </c>
      <c r="K31" s="121">
        <v>45291</v>
      </c>
      <c r="L31" s="114" t="s">
        <v>1364</v>
      </c>
      <c r="M31" s="131" t="s">
        <v>1387</v>
      </c>
    </row>
    <row r="32" spans="1:13" x14ac:dyDescent="0.25">
      <c r="A32" s="136" t="s">
        <v>1568</v>
      </c>
      <c r="B32" s="114" t="s">
        <v>1565</v>
      </c>
      <c r="C32" s="115">
        <v>44950</v>
      </c>
      <c r="D32" s="116">
        <v>1</v>
      </c>
      <c r="E32" s="116">
        <v>2023</v>
      </c>
      <c r="F32" s="117">
        <v>39000</v>
      </c>
      <c r="G32" s="118" t="s">
        <v>1</v>
      </c>
      <c r="H32" s="119" t="s">
        <v>1301</v>
      </c>
      <c r="I32" s="119" t="s">
        <v>102</v>
      </c>
      <c r="J32" s="120">
        <v>44927</v>
      </c>
      <c r="K32" s="121">
        <v>45291</v>
      </c>
      <c r="L32" s="114" t="s">
        <v>1469</v>
      </c>
      <c r="M32" s="130" t="s">
        <v>1384</v>
      </c>
    </row>
    <row r="33" spans="1:13" x14ac:dyDescent="0.25">
      <c r="A33" s="136" t="s">
        <v>1566</v>
      </c>
      <c r="B33" s="114" t="s">
        <v>1567</v>
      </c>
      <c r="C33" s="115">
        <v>44950</v>
      </c>
      <c r="D33" s="116">
        <v>1</v>
      </c>
      <c r="E33" s="116">
        <v>2023</v>
      </c>
      <c r="F33" s="117">
        <v>39000</v>
      </c>
      <c r="G33" s="118" t="s">
        <v>1</v>
      </c>
      <c r="H33" s="119" t="s">
        <v>1302</v>
      </c>
      <c r="I33" s="119" t="s">
        <v>103</v>
      </c>
      <c r="J33" s="120">
        <v>44927</v>
      </c>
      <c r="K33" s="121">
        <v>45291</v>
      </c>
      <c r="L33" s="114" t="s">
        <v>1454</v>
      </c>
      <c r="M33" s="131" t="s">
        <v>1455</v>
      </c>
    </row>
    <row r="34" spans="1:13" x14ac:dyDescent="0.25">
      <c r="A34" s="136" t="s">
        <v>1569</v>
      </c>
      <c r="B34" s="114" t="s">
        <v>1572</v>
      </c>
      <c r="C34" s="115">
        <v>44953</v>
      </c>
      <c r="D34" s="116">
        <v>1</v>
      </c>
      <c r="E34" s="116">
        <v>2023</v>
      </c>
      <c r="F34" s="117">
        <v>1000</v>
      </c>
      <c r="G34" s="118" t="s">
        <v>1</v>
      </c>
      <c r="H34" s="119" t="s">
        <v>1305</v>
      </c>
      <c r="I34" s="119" t="s">
        <v>1231</v>
      </c>
      <c r="J34" s="120">
        <v>44958</v>
      </c>
      <c r="K34" s="121">
        <v>45291</v>
      </c>
      <c r="L34" s="114" t="s">
        <v>1570</v>
      </c>
      <c r="M34" s="130" t="s">
        <v>1571</v>
      </c>
    </row>
    <row r="35" spans="1:13" x14ac:dyDescent="0.25">
      <c r="A35" s="136" t="s">
        <v>1573</v>
      </c>
      <c r="B35" s="114" t="s">
        <v>1574</v>
      </c>
      <c r="C35" s="115">
        <v>44958</v>
      </c>
      <c r="D35" s="116">
        <v>2</v>
      </c>
      <c r="E35" s="116">
        <v>2023</v>
      </c>
      <c r="F35" s="117">
        <v>2500</v>
      </c>
      <c r="G35" s="118" t="s">
        <v>1</v>
      </c>
      <c r="H35" s="119" t="s">
        <v>1276</v>
      </c>
      <c r="I35" s="119" t="s">
        <v>1230</v>
      </c>
      <c r="J35" s="120">
        <v>44986</v>
      </c>
      <c r="K35" s="121">
        <v>45716</v>
      </c>
      <c r="L35" s="114" t="s">
        <v>1410</v>
      </c>
      <c r="M35" s="130" t="s">
        <v>1390</v>
      </c>
    </row>
    <row r="36" spans="1:13" x14ac:dyDescent="0.25">
      <c r="A36" s="136" t="s">
        <v>1575</v>
      </c>
      <c r="B36" s="114" t="s">
        <v>1576</v>
      </c>
      <c r="C36" s="115">
        <v>44958</v>
      </c>
      <c r="D36" s="116">
        <v>2</v>
      </c>
      <c r="E36" s="116">
        <v>2023</v>
      </c>
      <c r="F36" s="117">
        <v>200</v>
      </c>
      <c r="G36" s="118" t="s">
        <v>1</v>
      </c>
      <c r="H36" s="119" t="s">
        <v>1306</v>
      </c>
      <c r="I36" s="119" t="s">
        <v>132</v>
      </c>
      <c r="J36" s="120">
        <v>44958</v>
      </c>
      <c r="K36" s="121">
        <v>45291</v>
      </c>
      <c r="L36" s="114" t="s">
        <v>1410</v>
      </c>
      <c r="M36" s="130" t="s">
        <v>1390</v>
      </c>
    </row>
    <row r="37" spans="1:13" x14ac:dyDescent="0.25">
      <c r="A37" s="136" t="s">
        <v>1577</v>
      </c>
      <c r="B37" s="114" t="s">
        <v>1578</v>
      </c>
      <c r="C37" s="115">
        <v>44959</v>
      </c>
      <c r="D37" s="116">
        <v>2</v>
      </c>
      <c r="E37" s="116">
        <v>2023</v>
      </c>
      <c r="F37" s="117">
        <v>300</v>
      </c>
      <c r="G37" s="118" t="s">
        <v>1</v>
      </c>
      <c r="H37" s="119" t="s">
        <v>1277</v>
      </c>
      <c r="I37" s="119" t="s">
        <v>104</v>
      </c>
      <c r="J37" s="120">
        <v>44965</v>
      </c>
      <c r="K37" s="121">
        <v>45329</v>
      </c>
      <c r="L37" s="114" t="s">
        <v>1354</v>
      </c>
      <c r="M37" s="131" t="s">
        <v>1355</v>
      </c>
    </row>
    <row r="38" spans="1:13" x14ac:dyDescent="0.25">
      <c r="A38" s="136" t="s">
        <v>1579</v>
      </c>
      <c r="B38" s="114" t="s">
        <v>1412</v>
      </c>
      <c r="C38" s="115">
        <v>44960</v>
      </c>
      <c r="D38" s="116">
        <v>2</v>
      </c>
      <c r="E38" s="116">
        <v>2023</v>
      </c>
      <c r="F38" s="117">
        <v>2800</v>
      </c>
      <c r="G38" s="118" t="s">
        <v>1</v>
      </c>
      <c r="H38" s="119" t="s">
        <v>1307</v>
      </c>
      <c r="I38" s="119" t="s">
        <v>1232</v>
      </c>
      <c r="J38" s="120">
        <v>44986</v>
      </c>
      <c r="K38" s="121">
        <v>45351</v>
      </c>
      <c r="L38" s="114" t="s">
        <v>1413</v>
      </c>
      <c r="M38" s="130" t="s">
        <v>1580</v>
      </c>
    </row>
    <row r="39" spans="1:13" x14ac:dyDescent="0.25">
      <c r="A39" s="136" t="s">
        <v>1581</v>
      </c>
      <c r="B39" s="114" t="s">
        <v>1583</v>
      </c>
      <c r="C39" s="115">
        <v>44966</v>
      </c>
      <c r="D39" s="116">
        <v>2</v>
      </c>
      <c r="E39" s="116">
        <v>2023</v>
      </c>
      <c r="F39" s="117">
        <v>1500</v>
      </c>
      <c r="G39" s="118" t="s">
        <v>1</v>
      </c>
      <c r="H39" s="119" t="s">
        <v>1308</v>
      </c>
      <c r="I39" s="119" t="s">
        <v>1233</v>
      </c>
      <c r="J39" s="120">
        <v>44958</v>
      </c>
      <c r="K39" s="121">
        <v>45291</v>
      </c>
      <c r="L39" s="114" t="s">
        <v>1582</v>
      </c>
      <c r="M39" s="130" t="s">
        <v>1584</v>
      </c>
    </row>
    <row r="40" spans="1:13" x14ac:dyDescent="0.25">
      <c r="A40" s="136" t="s">
        <v>1585</v>
      </c>
      <c r="B40" s="114" t="s">
        <v>1586</v>
      </c>
      <c r="C40" s="115">
        <v>44966</v>
      </c>
      <c r="D40" s="116">
        <v>2</v>
      </c>
      <c r="E40" s="116">
        <v>2023</v>
      </c>
      <c r="F40" s="117">
        <v>20000</v>
      </c>
      <c r="G40" s="118" t="s">
        <v>1</v>
      </c>
      <c r="H40" s="119" t="s">
        <v>1309</v>
      </c>
      <c r="I40" s="119" t="s">
        <v>105</v>
      </c>
      <c r="J40" s="120">
        <v>44958</v>
      </c>
      <c r="K40" s="121">
        <v>45230</v>
      </c>
      <c r="L40" s="114" t="s">
        <v>1477</v>
      </c>
      <c r="M40" s="130" t="s">
        <v>1478</v>
      </c>
    </row>
    <row r="41" spans="1:13" x14ac:dyDescent="0.25">
      <c r="A41" s="136" t="s">
        <v>1587</v>
      </c>
      <c r="B41" s="114" t="s">
        <v>1590</v>
      </c>
      <c r="C41" s="115">
        <v>44973</v>
      </c>
      <c r="D41" s="116">
        <v>2</v>
      </c>
      <c r="E41" s="116">
        <v>2023</v>
      </c>
      <c r="F41" s="117">
        <v>4320</v>
      </c>
      <c r="G41" s="118" t="s">
        <v>1</v>
      </c>
      <c r="H41" s="119" t="s">
        <v>1310</v>
      </c>
      <c r="I41" s="119" t="s">
        <v>133</v>
      </c>
      <c r="J41" s="120">
        <v>44958</v>
      </c>
      <c r="K41" s="121">
        <v>46053</v>
      </c>
      <c r="L41" s="114" t="s">
        <v>1588</v>
      </c>
      <c r="M41" s="130" t="s">
        <v>1589</v>
      </c>
    </row>
    <row r="42" spans="1:13" x14ac:dyDescent="0.25">
      <c r="A42" s="136" t="s">
        <v>1591</v>
      </c>
      <c r="B42" s="114" t="s">
        <v>1593</v>
      </c>
      <c r="C42" s="115">
        <v>44979</v>
      </c>
      <c r="D42" s="116">
        <v>2</v>
      </c>
      <c r="E42" s="116">
        <v>2023</v>
      </c>
      <c r="F42" s="117">
        <v>1500</v>
      </c>
      <c r="G42" s="118" t="s">
        <v>1</v>
      </c>
      <c r="H42" s="119" t="s">
        <v>1278</v>
      </c>
      <c r="I42" s="119" t="s">
        <v>134</v>
      </c>
      <c r="J42" s="120">
        <v>44958</v>
      </c>
      <c r="K42" s="121">
        <v>44985</v>
      </c>
      <c r="L42" s="114" t="s">
        <v>1592</v>
      </c>
      <c r="M42" s="130" t="s">
        <v>1601</v>
      </c>
    </row>
    <row r="43" spans="1:13" x14ac:dyDescent="0.25">
      <c r="A43" s="136" t="s">
        <v>1594</v>
      </c>
      <c r="B43" s="114" t="s">
        <v>1447</v>
      </c>
      <c r="C43" s="115">
        <v>44980</v>
      </c>
      <c r="D43" s="116">
        <v>2</v>
      </c>
      <c r="E43" s="116">
        <v>2023</v>
      </c>
      <c r="F43" s="117">
        <v>5000</v>
      </c>
      <c r="G43" s="118" t="s">
        <v>67</v>
      </c>
      <c r="H43" s="119" t="s">
        <v>1311</v>
      </c>
      <c r="I43" s="119" t="s">
        <v>106</v>
      </c>
      <c r="J43" s="120">
        <v>44986</v>
      </c>
      <c r="K43" s="121">
        <v>45351</v>
      </c>
      <c r="L43" s="114" t="s">
        <v>1445</v>
      </c>
      <c r="M43" s="130" t="s">
        <v>1446</v>
      </c>
    </row>
    <row r="44" spans="1:13" x14ac:dyDescent="0.25">
      <c r="A44" s="136" t="s">
        <v>1595</v>
      </c>
      <c r="B44" s="114" t="s">
        <v>366</v>
      </c>
      <c r="C44" s="115">
        <v>44980</v>
      </c>
      <c r="D44" s="116">
        <v>2</v>
      </c>
      <c r="E44" s="116">
        <v>2023</v>
      </c>
      <c r="F44" s="117">
        <v>6000</v>
      </c>
      <c r="G44" s="118" t="s">
        <v>1</v>
      </c>
      <c r="H44" s="119" t="s">
        <v>1312</v>
      </c>
      <c r="I44" s="119" t="s">
        <v>107</v>
      </c>
      <c r="J44" s="120">
        <v>44972</v>
      </c>
      <c r="K44" s="121">
        <v>45336</v>
      </c>
      <c r="L44" s="114" t="s">
        <v>1596</v>
      </c>
      <c r="M44" s="131" t="s">
        <v>1355</v>
      </c>
    </row>
    <row r="45" spans="1:13" x14ac:dyDescent="0.25">
      <c r="A45" s="136" t="s">
        <v>1597</v>
      </c>
      <c r="B45" s="114" t="s">
        <v>1600</v>
      </c>
      <c r="C45" s="115">
        <v>44980</v>
      </c>
      <c r="D45" s="116">
        <v>2</v>
      </c>
      <c r="E45" s="116">
        <v>2023</v>
      </c>
      <c r="F45" s="117">
        <v>3000</v>
      </c>
      <c r="G45" s="118" t="s">
        <v>1</v>
      </c>
      <c r="H45" s="119" t="s">
        <v>1313</v>
      </c>
      <c r="I45" s="119" t="s">
        <v>108</v>
      </c>
      <c r="J45" s="120">
        <v>44986</v>
      </c>
      <c r="K45" s="121">
        <v>46022</v>
      </c>
      <c r="L45" s="114" t="s">
        <v>1598</v>
      </c>
      <c r="M45" s="130" t="s">
        <v>1599</v>
      </c>
    </row>
    <row r="46" spans="1:13" x14ac:dyDescent="0.25">
      <c r="A46" s="136" t="s">
        <v>1602</v>
      </c>
      <c r="B46" s="114" t="s">
        <v>1451</v>
      </c>
      <c r="C46" s="115">
        <v>44980</v>
      </c>
      <c r="D46" s="116">
        <v>2</v>
      </c>
      <c r="E46" s="116">
        <v>2023</v>
      </c>
      <c r="F46" s="117">
        <v>25000</v>
      </c>
      <c r="G46" s="118" t="s">
        <v>1</v>
      </c>
      <c r="H46" s="119" t="s">
        <v>1396</v>
      </c>
      <c r="I46" s="119" t="s">
        <v>109</v>
      </c>
      <c r="J46" s="120">
        <v>44958</v>
      </c>
      <c r="K46" s="121">
        <v>45473</v>
      </c>
      <c r="L46" s="114" t="s">
        <v>1448</v>
      </c>
      <c r="M46" s="130" t="s">
        <v>1437</v>
      </c>
    </row>
    <row r="47" spans="1:13" x14ac:dyDescent="0.25">
      <c r="A47" s="136" t="s">
        <v>1603</v>
      </c>
      <c r="B47" s="114" t="s">
        <v>1604</v>
      </c>
      <c r="C47" s="115">
        <v>44980</v>
      </c>
      <c r="D47" s="116">
        <v>2</v>
      </c>
      <c r="E47" s="116">
        <v>2023</v>
      </c>
      <c r="F47" s="117">
        <v>39000</v>
      </c>
      <c r="G47" s="118" t="s">
        <v>1</v>
      </c>
      <c r="H47" s="119" t="s">
        <v>1397</v>
      </c>
      <c r="I47" s="119" t="s">
        <v>110</v>
      </c>
      <c r="J47" s="120">
        <v>44958</v>
      </c>
      <c r="K47" s="121">
        <v>45473</v>
      </c>
      <c r="L47" s="114" t="s">
        <v>1448</v>
      </c>
      <c r="M47" s="130" t="s">
        <v>1437</v>
      </c>
    </row>
    <row r="48" spans="1:13" x14ac:dyDescent="0.25">
      <c r="A48" s="136" t="s">
        <v>1605</v>
      </c>
      <c r="B48" s="114" t="s">
        <v>1606</v>
      </c>
      <c r="C48" s="115">
        <v>44980</v>
      </c>
      <c r="D48" s="116">
        <v>2</v>
      </c>
      <c r="E48" s="116">
        <v>2023</v>
      </c>
      <c r="F48" s="117">
        <v>39000</v>
      </c>
      <c r="G48" s="118" t="s">
        <v>1</v>
      </c>
      <c r="H48" s="119" t="s">
        <v>1314</v>
      </c>
      <c r="I48" s="119" t="s">
        <v>1234</v>
      </c>
      <c r="J48" s="120">
        <v>44958</v>
      </c>
      <c r="K48" s="121">
        <v>45473</v>
      </c>
      <c r="L48" s="114" t="s">
        <v>1448</v>
      </c>
      <c r="M48" s="130" t="s">
        <v>1437</v>
      </c>
    </row>
    <row r="49" spans="1:13" x14ac:dyDescent="0.25">
      <c r="A49" s="136" t="s">
        <v>1607</v>
      </c>
      <c r="B49" s="114" t="s">
        <v>1608</v>
      </c>
      <c r="C49" s="115">
        <v>44980</v>
      </c>
      <c r="D49" s="116">
        <v>2</v>
      </c>
      <c r="E49" s="116">
        <v>2023</v>
      </c>
      <c r="F49" s="117">
        <v>39000</v>
      </c>
      <c r="G49" s="118" t="s">
        <v>1</v>
      </c>
      <c r="H49" s="119" t="s">
        <v>1315</v>
      </c>
      <c r="I49" s="119" t="s">
        <v>111</v>
      </c>
      <c r="J49" s="120">
        <v>44958</v>
      </c>
      <c r="K49" s="121">
        <v>45473</v>
      </c>
      <c r="L49" s="114" t="s">
        <v>1448</v>
      </c>
      <c r="M49" s="130" t="s">
        <v>1437</v>
      </c>
    </row>
    <row r="50" spans="1:13" x14ac:dyDescent="0.25">
      <c r="A50" s="136" t="s">
        <v>1609</v>
      </c>
      <c r="B50" s="114" t="s">
        <v>1611</v>
      </c>
      <c r="C50" s="115">
        <v>44984</v>
      </c>
      <c r="D50" s="116">
        <v>2</v>
      </c>
      <c r="E50" s="116">
        <v>2023</v>
      </c>
      <c r="F50" s="117">
        <v>361</v>
      </c>
      <c r="G50" s="118" t="s">
        <v>1</v>
      </c>
      <c r="H50" s="119" t="s">
        <v>1316</v>
      </c>
      <c r="I50" s="119" t="s">
        <v>112</v>
      </c>
      <c r="J50" s="120">
        <v>44986</v>
      </c>
      <c r="K50" s="121">
        <v>45107</v>
      </c>
      <c r="L50" s="114" t="s">
        <v>1610</v>
      </c>
      <c r="M50" s="130" t="s">
        <v>1486</v>
      </c>
    </row>
    <row r="51" spans="1:13" x14ac:dyDescent="0.25">
      <c r="A51" s="136" t="s">
        <v>1612</v>
      </c>
      <c r="B51" s="114" t="s">
        <v>1430</v>
      </c>
      <c r="C51" s="115">
        <v>44991</v>
      </c>
      <c r="D51" s="116">
        <v>3</v>
      </c>
      <c r="E51" s="116">
        <v>2023</v>
      </c>
      <c r="F51" s="117">
        <v>39000</v>
      </c>
      <c r="G51" s="118" t="s">
        <v>1</v>
      </c>
      <c r="H51" s="119" t="s">
        <v>1317</v>
      </c>
      <c r="I51" s="119" t="s">
        <v>113</v>
      </c>
      <c r="J51" s="120">
        <v>44958</v>
      </c>
      <c r="K51" s="121">
        <v>45504</v>
      </c>
      <c r="L51" s="114" t="s">
        <v>1429</v>
      </c>
      <c r="M51" s="130" t="s">
        <v>1377</v>
      </c>
    </row>
    <row r="52" spans="1:13" x14ac:dyDescent="0.25">
      <c r="A52" s="136" t="s">
        <v>1613</v>
      </c>
      <c r="B52" s="114" t="s">
        <v>1453</v>
      </c>
      <c r="C52" s="115">
        <v>44994</v>
      </c>
      <c r="D52" s="116">
        <v>3</v>
      </c>
      <c r="E52" s="116">
        <v>2023</v>
      </c>
      <c r="F52" s="117">
        <v>144.22</v>
      </c>
      <c r="G52" s="118" t="s">
        <v>1</v>
      </c>
      <c r="H52" s="119" t="s">
        <v>1318</v>
      </c>
      <c r="I52" s="119" t="s">
        <v>1236</v>
      </c>
      <c r="J52" s="120">
        <v>45000</v>
      </c>
      <c r="K52" s="121">
        <v>45365</v>
      </c>
      <c r="L52" s="114" t="s">
        <v>1452</v>
      </c>
      <c r="M52" s="130" t="s">
        <v>1614</v>
      </c>
    </row>
    <row r="53" spans="1:13" x14ac:dyDescent="0.25">
      <c r="A53" s="136" t="s">
        <v>1615</v>
      </c>
      <c r="B53" s="114" t="s">
        <v>1616</v>
      </c>
      <c r="C53" s="115">
        <v>44994</v>
      </c>
      <c r="D53" s="116">
        <v>3</v>
      </c>
      <c r="E53" s="116">
        <v>2023</v>
      </c>
      <c r="F53" s="117">
        <v>5000</v>
      </c>
      <c r="G53" s="118" t="s">
        <v>1</v>
      </c>
      <c r="H53" s="119" t="s">
        <v>1319</v>
      </c>
      <c r="I53" s="119" t="s">
        <v>1235</v>
      </c>
      <c r="J53" s="120">
        <v>44986</v>
      </c>
      <c r="K53" s="121">
        <v>45169</v>
      </c>
      <c r="L53" s="114" t="s">
        <v>1418</v>
      </c>
      <c r="M53" s="130" t="s">
        <v>1436</v>
      </c>
    </row>
    <row r="54" spans="1:13" x14ac:dyDescent="0.25">
      <c r="A54" s="136" t="s">
        <v>1617</v>
      </c>
      <c r="B54" s="114" t="s">
        <v>1620</v>
      </c>
      <c r="C54" s="115">
        <v>44994</v>
      </c>
      <c r="D54" s="116">
        <v>3</v>
      </c>
      <c r="E54" s="116">
        <v>2023</v>
      </c>
      <c r="F54" s="117">
        <v>39000</v>
      </c>
      <c r="G54" s="118" t="s">
        <v>1</v>
      </c>
      <c r="H54" s="119" t="s">
        <v>1320</v>
      </c>
      <c r="I54" s="120" t="s">
        <v>1237</v>
      </c>
      <c r="J54" s="120">
        <v>45016</v>
      </c>
      <c r="K54" s="121">
        <v>46934</v>
      </c>
      <c r="L54" s="114" t="s">
        <v>1618</v>
      </c>
      <c r="M54" s="130" t="s">
        <v>1619</v>
      </c>
    </row>
    <row r="55" spans="1:13" ht="14.45" customHeight="1" x14ac:dyDescent="0.25">
      <c r="A55" s="136" t="s">
        <v>1621</v>
      </c>
      <c r="B55" s="114" t="s">
        <v>1622</v>
      </c>
      <c r="C55" s="115">
        <v>44995</v>
      </c>
      <c r="D55" s="116">
        <v>3</v>
      </c>
      <c r="E55" s="116">
        <v>2023</v>
      </c>
      <c r="F55" s="117">
        <v>2000</v>
      </c>
      <c r="G55" s="118" t="s">
        <v>1</v>
      </c>
      <c r="H55" s="119" t="s">
        <v>1321</v>
      </c>
      <c r="I55" s="120" t="s">
        <v>1238</v>
      </c>
      <c r="J55" s="120">
        <v>45017</v>
      </c>
      <c r="K55" s="121">
        <v>45291</v>
      </c>
      <c r="L55" s="114" t="s">
        <v>1483</v>
      </c>
      <c r="M55" s="130" t="s">
        <v>1380</v>
      </c>
    </row>
    <row r="56" spans="1:13" x14ac:dyDescent="0.25">
      <c r="A56" s="136" t="s">
        <v>1623</v>
      </c>
      <c r="B56" s="114" t="s">
        <v>1275</v>
      </c>
      <c r="C56" s="115">
        <v>44995</v>
      </c>
      <c r="D56" s="116">
        <v>3</v>
      </c>
      <c r="E56" s="116">
        <v>2023</v>
      </c>
      <c r="F56" s="117">
        <v>5000</v>
      </c>
      <c r="G56" s="118" t="s">
        <v>67</v>
      </c>
      <c r="H56" s="119" t="s">
        <v>1322</v>
      </c>
      <c r="I56" s="120" t="s">
        <v>114</v>
      </c>
      <c r="J56" s="120">
        <v>44986</v>
      </c>
      <c r="K56" s="121">
        <v>45351</v>
      </c>
      <c r="L56" s="114" t="s">
        <v>1441</v>
      </c>
      <c r="M56" s="130" t="s">
        <v>1442</v>
      </c>
    </row>
    <row r="57" spans="1:13" x14ac:dyDescent="0.25">
      <c r="A57" s="136" t="s">
        <v>1624</v>
      </c>
      <c r="B57" s="114" t="s">
        <v>1274</v>
      </c>
      <c r="C57" s="115">
        <v>44995</v>
      </c>
      <c r="D57" s="116">
        <v>3</v>
      </c>
      <c r="E57" s="116">
        <v>2023</v>
      </c>
      <c r="F57" s="117">
        <v>10000</v>
      </c>
      <c r="G57" s="118" t="s">
        <v>67</v>
      </c>
      <c r="H57" s="119" t="s">
        <v>1323</v>
      </c>
      <c r="I57" s="120" t="s">
        <v>1239</v>
      </c>
      <c r="J57" s="120">
        <v>44986</v>
      </c>
      <c r="K57" s="121">
        <v>45351</v>
      </c>
      <c r="L57" s="114" t="s">
        <v>1625</v>
      </c>
      <c r="M57" s="130" t="s">
        <v>1356</v>
      </c>
    </row>
    <row r="58" spans="1:13" x14ac:dyDescent="0.25">
      <c r="A58" s="136" t="s">
        <v>1626</v>
      </c>
      <c r="B58" s="114" t="s">
        <v>1627</v>
      </c>
      <c r="C58" s="115">
        <v>45000</v>
      </c>
      <c r="D58" s="116">
        <v>3</v>
      </c>
      <c r="E58" s="116">
        <v>2023</v>
      </c>
      <c r="F58" s="117">
        <v>35000</v>
      </c>
      <c r="G58" s="118" t="s">
        <v>1</v>
      </c>
      <c r="H58" s="119" t="s">
        <v>1324</v>
      </c>
      <c r="I58" s="120" t="s">
        <v>1240</v>
      </c>
      <c r="J58" s="120">
        <v>44927</v>
      </c>
      <c r="K58" s="121">
        <v>45291</v>
      </c>
      <c r="L58" s="114" t="s">
        <v>1352</v>
      </c>
      <c r="M58" s="130" t="s">
        <v>1353</v>
      </c>
    </row>
    <row r="59" spans="1:13" x14ac:dyDescent="0.25">
      <c r="A59" s="136" t="s">
        <v>1628</v>
      </c>
      <c r="B59" s="114" t="s">
        <v>1629</v>
      </c>
      <c r="C59" s="115">
        <v>45000</v>
      </c>
      <c r="D59" s="116">
        <v>3</v>
      </c>
      <c r="E59" s="116">
        <v>2023</v>
      </c>
      <c r="F59" s="117">
        <v>7000</v>
      </c>
      <c r="G59" s="118" t="s">
        <v>1</v>
      </c>
      <c r="H59" s="119" t="s">
        <v>1280</v>
      </c>
      <c r="I59" s="120" t="s">
        <v>1241</v>
      </c>
      <c r="J59" s="120">
        <v>45038</v>
      </c>
      <c r="K59" s="121">
        <v>45047</v>
      </c>
      <c r="L59" s="114" t="s">
        <v>1459</v>
      </c>
      <c r="M59" s="130" t="s">
        <v>1450</v>
      </c>
    </row>
    <row r="60" spans="1:13" x14ac:dyDescent="0.25">
      <c r="A60" s="136" t="s">
        <v>1630</v>
      </c>
      <c r="B60" s="114" t="s">
        <v>1631</v>
      </c>
      <c r="C60" s="115">
        <v>45001</v>
      </c>
      <c r="D60" s="116">
        <v>3</v>
      </c>
      <c r="E60" s="116">
        <v>2023</v>
      </c>
      <c r="F60" s="117">
        <v>39000</v>
      </c>
      <c r="G60" s="118" t="s">
        <v>1</v>
      </c>
      <c r="H60" s="119" t="s">
        <v>1325</v>
      </c>
      <c r="I60" s="120" t="s">
        <v>1242</v>
      </c>
      <c r="J60" s="120">
        <v>45005</v>
      </c>
      <c r="K60" s="121">
        <v>45291</v>
      </c>
      <c r="L60" s="114" t="s">
        <v>1485</v>
      </c>
      <c r="M60" s="130" t="s">
        <v>1482</v>
      </c>
    </row>
    <row r="61" spans="1:13" x14ac:dyDescent="0.25">
      <c r="A61" s="136" t="s">
        <v>1632</v>
      </c>
      <c r="B61" s="114" t="s">
        <v>1633</v>
      </c>
      <c r="C61" s="115">
        <v>45005</v>
      </c>
      <c r="D61" s="116">
        <v>3</v>
      </c>
      <c r="E61" s="116">
        <v>2023</v>
      </c>
      <c r="F61" s="117">
        <v>5000</v>
      </c>
      <c r="G61" s="118" t="s">
        <v>67</v>
      </c>
      <c r="H61" s="119" t="s">
        <v>1281</v>
      </c>
      <c r="I61" s="120" t="s">
        <v>1243</v>
      </c>
      <c r="J61" s="120">
        <v>45005</v>
      </c>
      <c r="K61" s="121">
        <v>45291</v>
      </c>
      <c r="L61" s="114" t="s">
        <v>1439</v>
      </c>
      <c r="M61" s="130" t="s">
        <v>1440</v>
      </c>
    </row>
    <row r="62" spans="1:13" x14ac:dyDescent="0.25">
      <c r="A62" s="136" t="s">
        <v>1634</v>
      </c>
      <c r="B62" s="114" t="s">
        <v>1636</v>
      </c>
      <c r="C62" s="115">
        <v>45005</v>
      </c>
      <c r="D62" s="116">
        <v>3</v>
      </c>
      <c r="E62" s="116">
        <v>2023</v>
      </c>
      <c r="F62" s="117">
        <v>1000</v>
      </c>
      <c r="G62" s="118" t="s">
        <v>1</v>
      </c>
      <c r="H62" s="119" t="s">
        <v>1282</v>
      </c>
      <c r="I62" s="120" t="s">
        <v>1244</v>
      </c>
      <c r="J62" s="120">
        <v>45005</v>
      </c>
      <c r="K62" s="121">
        <v>45077</v>
      </c>
      <c r="L62" s="114" t="s">
        <v>1635</v>
      </c>
      <c r="M62" s="130" t="s">
        <v>1379</v>
      </c>
    </row>
    <row r="63" spans="1:13" x14ac:dyDescent="0.25">
      <c r="A63" s="136" t="s">
        <v>1637</v>
      </c>
      <c r="B63" s="114" t="s">
        <v>1640</v>
      </c>
      <c r="C63" s="115">
        <v>45005</v>
      </c>
      <c r="D63" s="116">
        <v>3</v>
      </c>
      <c r="E63" s="116">
        <v>2023</v>
      </c>
      <c r="F63" s="117">
        <v>200</v>
      </c>
      <c r="G63" s="118" t="s">
        <v>67</v>
      </c>
      <c r="H63" s="119" t="s">
        <v>1283</v>
      </c>
      <c r="I63" s="120" t="s">
        <v>115</v>
      </c>
      <c r="J63" s="120">
        <v>45005</v>
      </c>
      <c r="K63" s="121">
        <v>45036</v>
      </c>
      <c r="L63" s="114" t="s">
        <v>1638</v>
      </c>
      <c r="M63" s="130" t="s">
        <v>1639</v>
      </c>
    </row>
    <row r="64" spans="1:13" x14ac:dyDescent="0.25">
      <c r="A64" s="136" t="s">
        <v>1641</v>
      </c>
      <c r="B64" s="114" t="s">
        <v>1642</v>
      </c>
      <c r="C64" s="115">
        <v>45005</v>
      </c>
      <c r="D64" s="116">
        <v>3</v>
      </c>
      <c r="E64" s="116">
        <v>2023</v>
      </c>
      <c r="F64" s="117">
        <v>1000</v>
      </c>
      <c r="G64" s="118" t="s">
        <v>67</v>
      </c>
      <c r="H64" s="119" t="s">
        <v>1284</v>
      </c>
      <c r="I64" s="120" t="s">
        <v>116</v>
      </c>
      <c r="J64" s="120">
        <v>45017</v>
      </c>
      <c r="K64" s="121">
        <v>45291</v>
      </c>
      <c r="L64" s="114" t="s">
        <v>1357</v>
      </c>
      <c r="M64" s="130" t="s">
        <v>1385</v>
      </c>
    </row>
    <row r="65" spans="1:13" x14ac:dyDescent="0.25">
      <c r="A65" s="136" t="s">
        <v>1643</v>
      </c>
      <c r="B65" s="114" t="s">
        <v>1644</v>
      </c>
      <c r="C65" s="115">
        <v>45006</v>
      </c>
      <c r="D65" s="116">
        <v>3</v>
      </c>
      <c r="E65" s="116">
        <v>2023</v>
      </c>
      <c r="F65" s="117">
        <v>1500</v>
      </c>
      <c r="G65" s="118" t="s">
        <v>1</v>
      </c>
      <c r="H65" s="119" t="s">
        <v>1328</v>
      </c>
      <c r="I65" s="120" t="s">
        <v>117</v>
      </c>
      <c r="J65" s="120">
        <v>45017</v>
      </c>
      <c r="K65" s="121">
        <v>46112</v>
      </c>
      <c r="L65" s="114" t="s">
        <v>1357</v>
      </c>
      <c r="M65" s="130" t="s">
        <v>1385</v>
      </c>
    </row>
    <row r="66" spans="1:13" x14ac:dyDescent="0.25">
      <c r="A66" s="136" t="s">
        <v>1645</v>
      </c>
      <c r="B66" s="114" t="s">
        <v>1647</v>
      </c>
      <c r="C66" s="115">
        <v>45009</v>
      </c>
      <c r="D66" s="116">
        <v>3</v>
      </c>
      <c r="E66" s="116">
        <v>2023</v>
      </c>
      <c r="F66" s="117">
        <v>10000</v>
      </c>
      <c r="G66" s="118" t="s">
        <v>1</v>
      </c>
      <c r="H66" s="119" t="s">
        <v>1332</v>
      </c>
      <c r="I66" s="120" t="s">
        <v>118</v>
      </c>
      <c r="J66" s="120">
        <v>45017</v>
      </c>
      <c r="K66" s="121">
        <v>45747</v>
      </c>
      <c r="L66" s="114" t="s">
        <v>1767</v>
      </c>
      <c r="M66" s="130" t="s">
        <v>1646</v>
      </c>
    </row>
    <row r="67" spans="1:13" x14ac:dyDescent="0.25">
      <c r="A67" s="136" t="s">
        <v>1648</v>
      </c>
      <c r="B67" s="114" t="s">
        <v>1649</v>
      </c>
      <c r="C67" s="115">
        <v>45013</v>
      </c>
      <c r="D67" s="116">
        <v>3</v>
      </c>
      <c r="E67" s="116">
        <v>2023</v>
      </c>
      <c r="F67" s="117">
        <v>5000</v>
      </c>
      <c r="G67" s="118" t="s">
        <v>1</v>
      </c>
      <c r="H67" s="119" t="s">
        <v>1333</v>
      </c>
      <c r="I67" s="120" t="s">
        <v>1245</v>
      </c>
      <c r="J67" s="120">
        <v>45017</v>
      </c>
      <c r="K67" s="121">
        <v>45657</v>
      </c>
      <c r="L67" s="114" t="s">
        <v>1444</v>
      </c>
      <c r="M67" s="130" t="s">
        <v>1656</v>
      </c>
    </row>
    <row r="68" spans="1:13" x14ac:dyDescent="0.25">
      <c r="A68" s="136" t="s">
        <v>1650</v>
      </c>
      <c r="B68" s="114" t="s">
        <v>1651</v>
      </c>
      <c r="C68" s="115">
        <v>45013</v>
      </c>
      <c r="D68" s="116">
        <v>3</v>
      </c>
      <c r="E68" s="116">
        <v>2023</v>
      </c>
      <c r="F68" s="117">
        <v>1400</v>
      </c>
      <c r="G68" s="118" t="s">
        <v>1</v>
      </c>
      <c r="H68" s="119" t="s">
        <v>1334</v>
      </c>
      <c r="I68" s="120" t="s">
        <v>1246</v>
      </c>
      <c r="J68" s="120">
        <v>45038</v>
      </c>
      <c r="K68" s="121">
        <v>45047</v>
      </c>
      <c r="L68" s="114" t="s">
        <v>1460</v>
      </c>
      <c r="M68" s="130" t="s">
        <v>1461</v>
      </c>
    </row>
    <row r="69" spans="1:13" x14ac:dyDescent="0.25">
      <c r="A69" s="136" t="s">
        <v>1652</v>
      </c>
      <c r="B69" s="114" t="s">
        <v>1655</v>
      </c>
      <c r="C69" s="115">
        <v>45013</v>
      </c>
      <c r="D69" s="116">
        <v>3</v>
      </c>
      <c r="E69" s="116">
        <v>2023</v>
      </c>
      <c r="F69" s="117">
        <v>10000</v>
      </c>
      <c r="G69" s="118" t="s">
        <v>1</v>
      </c>
      <c r="H69" s="119" t="s">
        <v>1335</v>
      </c>
      <c r="I69" s="120" t="s">
        <v>119</v>
      </c>
      <c r="J69" s="120">
        <v>45013</v>
      </c>
      <c r="K69" s="121">
        <v>45291</v>
      </c>
      <c r="L69" s="114" t="s">
        <v>1653</v>
      </c>
      <c r="M69" s="130" t="s">
        <v>1654</v>
      </c>
    </row>
    <row r="70" spans="1:13" x14ac:dyDescent="0.25">
      <c r="A70" s="136" t="s">
        <v>1657</v>
      </c>
      <c r="B70" s="114" t="s">
        <v>1660</v>
      </c>
      <c r="C70" s="115">
        <v>45014</v>
      </c>
      <c r="D70" s="116">
        <v>3</v>
      </c>
      <c r="E70" s="116">
        <v>2023</v>
      </c>
      <c r="F70" s="117">
        <v>20000</v>
      </c>
      <c r="G70" s="118" t="s">
        <v>67</v>
      </c>
      <c r="H70" s="119" t="s">
        <v>1336</v>
      </c>
      <c r="I70" s="120" t="s">
        <v>120</v>
      </c>
      <c r="J70" s="120">
        <v>45017</v>
      </c>
      <c r="K70" s="121">
        <v>45382</v>
      </c>
      <c r="L70" s="114" t="s">
        <v>1658</v>
      </c>
      <c r="M70" s="130" t="s">
        <v>1659</v>
      </c>
    </row>
    <row r="71" spans="1:13" x14ac:dyDescent="0.25">
      <c r="A71" s="136" t="s">
        <v>1661</v>
      </c>
      <c r="B71" s="114" t="s">
        <v>1664</v>
      </c>
      <c r="C71" s="115">
        <v>45016</v>
      </c>
      <c r="D71" s="116">
        <v>3</v>
      </c>
      <c r="E71" s="116">
        <v>2023</v>
      </c>
      <c r="F71" s="117">
        <v>5000</v>
      </c>
      <c r="G71" s="118" t="s">
        <v>67</v>
      </c>
      <c r="H71" s="119" t="s">
        <v>1338</v>
      </c>
      <c r="I71" s="120" t="s">
        <v>121</v>
      </c>
      <c r="J71" s="120">
        <v>45017</v>
      </c>
      <c r="K71" s="121">
        <v>45291</v>
      </c>
      <c r="L71" s="114" t="s">
        <v>1662</v>
      </c>
      <c r="M71" s="130" t="s">
        <v>1663</v>
      </c>
    </row>
    <row r="72" spans="1:13" x14ac:dyDescent="0.25">
      <c r="A72" s="136" t="s">
        <v>1753</v>
      </c>
      <c r="B72" s="114" t="s">
        <v>1754</v>
      </c>
      <c r="C72" s="115">
        <v>45016</v>
      </c>
      <c r="D72" s="116">
        <v>3</v>
      </c>
      <c r="E72" s="116">
        <v>2023</v>
      </c>
      <c r="F72" s="117">
        <v>39000</v>
      </c>
      <c r="G72" s="118" t="s">
        <v>1</v>
      </c>
      <c r="H72" s="119" t="s">
        <v>1339</v>
      </c>
      <c r="I72" s="120" t="s">
        <v>131</v>
      </c>
      <c r="J72" s="120">
        <v>45017</v>
      </c>
      <c r="K72" s="121">
        <v>45747</v>
      </c>
      <c r="L72" s="114" t="s">
        <v>1458</v>
      </c>
      <c r="M72" s="130" t="s">
        <v>1383</v>
      </c>
    </row>
    <row r="73" spans="1:13" x14ac:dyDescent="0.25">
      <c r="A73" s="136" t="s">
        <v>1665</v>
      </c>
      <c r="B73" s="114" t="s">
        <v>1668</v>
      </c>
      <c r="C73" s="115">
        <v>45019</v>
      </c>
      <c r="D73" s="116">
        <v>4</v>
      </c>
      <c r="E73" s="116">
        <v>2023</v>
      </c>
      <c r="F73" s="117">
        <v>5000</v>
      </c>
      <c r="G73" s="118" t="s">
        <v>67</v>
      </c>
      <c r="H73" s="119" t="s">
        <v>1342</v>
      </c>
      <c r="I73" s="120" t="s">
        <v>122</v>
      </c>
      <c r="J73" s="120">
        <v>45017</v>
      </c>
      <c r="K73" s="121">
        <v>45747</v>
      </c>
      <c r="L73" s="114" t="s">
        <v>1666</v>
      </c>
      <c r="M73" s="130" t="s">
        <v>1667</v>
      </c>
    </row>
    <row r="74" spans="1:13" x14ac:dyDescent="0.25">
      <c r="A74" s="136" t="s">
        <v>1669</v>
      </c>
      <c r="B74" s="114" t="s">
        <v>1672</v>
      </c>
      <c r="C74" s="115">
        <v>45022</v>
      </c>
      <c r="D74" s="116">
        <v>4</v>
      </c>
      <c r="E74" s="116">
        <v>2023</v>
      </c>
      <c r="F74" s="117">
        <v>39000</v>
      </c>
      <c r="G74" s="118" t="s">
        <v>1</v>
      </c>
      <c r="H74" s="119" t="s">
        <v>1347</v>
      </c>
      <c r="I74" s="120" t="s">
        <v>1247</v>
      </c>
      <c r="J74" s="120">
        <v>45017</v>
      </c>
      <c r="K74" s="121">
        <v>46112</v>
      </c>
      <c r="L74" s="114" t="s">
        <v>1670</v>
      </c>
      <c r="M74" s="130" t="s">
        <v>1671</v>
      </c>
    </row>
    <row r="75" spans="1:13" x14ac:dyDescent="0.25">
      <c r="A75" s="136" t="s">
        <v>1673</v>
      </c>
      <c r="B75" s="114" t="s">
        <v>1674</v>
      </c>
      <c r="C75" s="115">
        <v>45023</v>
      </c>
      <c r="D75" s="116">
        <v>4</v>
      </c>
      <c r="E75" s="116">
        <v>2023</v>
      </c>
      <c r="F75" s="117">
        <v>10000</v>
      </c>
      <c r="G75" s="118" t="s">
        <v>67</v>
      </c>
      <c r="H75" s="119" t="s">
        <v>1348</v>
      </c>
      <c r="I75" s="120" t="s">
        <v>1248</v>
      </c>
      <c r="J75" s="120">
        <v>45047</v>
      </c>
      <c r="K75" s="121">
        <v>45412</v>
      </c>
      <c r="L75" s="122" t="s">
        <v>1394</v>
      </c>
      <c r="M75" s="130" t="s">
        <v>1399</v>
      </c>
    </row>
    <row r="76" spans="1:13" x14ac:dyDescent="0.25">
      <c r="A76" s="136" t="s">
        <v>1675</v>
      </c>
      <c r="B76" s="114" t="s">
        <v>1678</v>
      </c>
      <c r="C76" s="115">
        <v>45027</v>
      </c>
      <c r="D76" s="116">
        <v>4</v>
      </c>
      <c r="E76" s="116">
        <v>2023</v>
      </c>
      <c r="F76" s="117">
        <v>15000</v>
      </c>
      <c r="G76" s="118" t="s">
        <v>1</v>
      </c>
      <c r="H76" s="119" t="s">
        <v>1349</v>
      </c>
      <c r="I76" s="120" t="s">
        <v>123</v>
      </c>
      <c r="J76" s="120">
        <v>45108</v>
      </c>
      <c r="K76" s="121">
        <v>46022</v>
      </c>
      <c r="L76" s="122" t="s">
        <v>1676</v>
      </c>
      <c r="M76" s="130" t="s">
        <v>1677</v>
      </c>
    </row>
    <row r="77" spans="1:13" x14ac:dyDescent="0.25">
      <c r="A77" s="136" t="s">
        <v>1679</v>
      </c>
      <c r="B77" s="114" t="s">
        <v>1682</v>
      </c>
      <c r="C77" s="115">
        <v>45029</v>
      </c>
      <c r="D77" s="116">
        <v>4</v>
      </c>
      <c r="E77" s="116">
        <v>2023</v>
      </c>
      <c r="F77" s="117">
        <v>20000</v>
      </c>
      <c r="G77" s="118" t="s">
        <v>1</v>
      </c>
      <c r="H77" s="119" t="s">
        <v>1464</v>
      </c>
      <c r="I77" s="120" t="s">
        <v>124</v>
      </c>
      <c r="J77" s="120">
        <v>45017</v>
      </c>
      <c r="K77" s="121">
        <v>45291</v>
      </c>
      <c r="L77" s="122" t="s">
        <v>1680</v>
      </c>
      <c r="M77" s="130" t="s">
        <v>1681</v>
      </c>
    </row>
    <row r="78" spans="1:13" x14ac:dyDescent="0.25">
      <c r="A78" s="136" t="s">
        <v>1683</v>
      </c>
      <c r="B78" s="114" t="s">
        <v>1684</v>
      </c>
      <c r="C78" s="115">
        <v>45037</v>
      </c>
      <c r="D78" s="116">
        <v>4</v>
      </c>
      <c r="E78" s="116">
        <v>2023</v>
      </c>
      <c r="F78" s="117">
        <v>5000</v>
      </c>
      <c r="G78" s="118" t="s">
        <v>1</v>
      </c>
      <c r="H78" s="119" t="s">
        <v>1288</v>
      </c>
      <c r="I78" s="120" t="s">
        <v>125</v>
      </c>
      <c r="J78" s="120">
        <v>45037</v>
      </c>
      <c r="K78" s="121">
        <v>46022</v>
      </c>
      <c r="L78" s="122" t="s">
        <v>1768</v>
      </c>
      <c r="M78" s="130" t="s">
        <v>1479</v>
      </c>
    </row>
    <row r="79" spans="1:13" x14ac:dyDescent="0.25">
      <c r="A79" s="136" t="s">
        <v>1685</v>
      </c>
      <c r="B79" s="114" t="s">
        <v>1687</v>
      </c>
      <c r="C79" s="115">
        <v>45044</v>
      </c>
      <c r="D79" s="116">
        <v>4</v>
      </c>
      <c r="E79" s="116">
        <v>2023</v>
      </c>
      <c r="F79" s="117">
        <v>1000</v>
      </c>
      <c r="G79" s="118" t="s">
        <v>1</v>
      </c>
      <c r="H79" s="119" t="s">
        <v>1686</v>
      </c>
      <c r="I79" s="120" t="s">
        <v>126</v>
      </c>
      <c r="J79" s="120">
        <v>45044</v>
      </c>
      <c r="K79" s="121">
        <v>45291</v>
      </c>
      <c r="L79" s="126" t="s">
        <v>1769</v>
      </c>
      <c r="M79" s="132" t="s">
        <v>1790</v>
      </c>
    </row>
    <row r="80" spans="1:13" x14ac:dyDescent="0.25">
      <c r="A80" s="136" t="s">
        <v>1690</v>
      </c>
      <c r="B80" s="114" t="s">
        <v>1688</v>
      </c>
      <c r="C80" s="115">
        <v>45049</v>
      </c>
      <c r="D80" s="116">
        <v>5</v>
      </c>
      <c r="E80" s="116">
        <v>2023</v>
      </c>
      <c r="F80" s="117">
        <v>10000</v>
      </c>
      <c r="G80" s="118" t="s">
        <v>67</v>
      </c>
      <c r="H80" s="119" t="s">
        <v>1421</v>
      </c>
      <c r="I80" s="120" t="s">
        <v>127</v>
      </c>
      <c r="J80" s="120">
        <v>45049</v>
      </c>
      <c r="K80" s="121">
        <v>45291</v>
      </c>
      <c r="L80" s="122" t="s">
        <v>1426</v>
      </c>
      <c r="M80" s="130" t="s">
        <v>1432</v>
      </c>
    </row>
    <row r="81" spans="1:13" x14ac:dyDescent="0.25">
      <c r="A81" s="136" t="s">
        <v>1692</v>
      </c>
      <c r="B81" s="114" t="s">
        <v>1689</v>
      </c>
      <c r="C81" s="115">
        <v>45050</v>
      </c>
      <c r="D81" s="116">
        <v>5</v>
      </c>
      <c r="E81" s="116">
        <v>2023</v>
      </c>
      <c r="F81" s="117">
        <v>1000</v>
      </c>
      <c r="G81" s="118" t="s">
        <v>1</v>
      </c>
      <c r="H81" s="119" t="s">
        <v>1358</v>
      </c>
      <c r="I81" s="120" t="s">
        <v>128</v>
      </c>
      <c r="J81" s="120">
        <v>45053</v>
      </c>
      <c r="K81" s="121">
        <v>45053</v>
      </c>
      <c r="L81" s="123" t="s">
        <v>1376</v>
      </c>
      <c r="M81" s="130" t="s">
        <v>1379</v>
      </c>
    </row>
    <row r="82" spans="1:13" x14ac:dyDescent="0.25">
      <c r="A82" s="136" t="s">
        <v>1691</v>
      </c>
      <c r="B82" s="114" t="s">
        <v>1693</v>
      </c>
      <c r="C82" s="115">
        <v>45056</v>
      </c>
      <c r="D82" s="116">
        <v>5</v>
      </c>
      <c r="E82" s="116">
        <v>2023</v>
      </c>
      <c r="F82" s="117">
        <v>39000</v>
      </c>
      <c r="G82" s="118" t="s">
        <v>67</v>
      </c>
      <c r="H82" s="119" t="s">
        <v>1291</v>
      </c>
      <c r="I82" s="120" t="s">
        <v>129</v>
      </c>
      <c r="J82" s="120">
        <v>45051</v>
      </c>
      <c r="K82" s="121">
        <v>46538</v>
      </c>
      <c r="L82" s="122" t="s">
        <v>1770</v>
      </c>
      <c r="M82" s="130" t="s">
        <v>1771</v>
      </c>
    </row>
    <row r="83" spans="1:13" x14ac:dyDescent="0.25">
      <c r="A83" s="136" t="s">
        <v>1695</v>
      </c>
      <c r="B83" s="114" t="s">
        <v>1694</v>
      </c>
      <c r="C83" s="115">
        <v>45056</v>
      </c>
      <c r="D83" s="116">
        <v>5</v>
      </c>
      <c r="E83" s="116">
        <v>2023</v>
      </c>
      <c r="F83" s="117">
        <v>5000</v>
      </c>
      <c r="G83" s="118" t="s">
        <v>2</v>
      </c>
      <c r="H83" s="119" t="s">
        <v>1422</v>
      </c>
      <c r="I83" s="120" t="s">
        <v>1249</v>
      </c>
      <c r="J83" s="120">
        <v>45056</v>
      </c>
      <c r="K83" s="121">
        <v>45291</v>
      </c>
      <c r="L83" s="122" t="s">
        <v>1772</v>
      </c>
      <c r="M83" s="130" t="s">
        <v>1434</v>
      </c>
    </row>
    <row r="84" spans="1:13" x14ac:dyDescent="0.25">
      <c r="A84" s="136" t="s">
        <v>1696</v>
      </c>
      <c r="B84" s="114" t="s">
        <v>1419</v>
      </c>
      <c r="C84" s="115">
        <v>45062</v>
      </c>
      <c r="D84" s="116">
        <v>5</v>
      </c>
      <c r="E84" s="116">
        <v>2023</v>
      </c>
      <c r="F84" s="117">
        <v>500</v>
      </c>
      <c r="G84" s="118" t="s">
        <v>1</v>
      </c>
      <c r="H84" s="119" t="s">
        <v>1697</v>
      </c>
      <c r="I84" s="120" t="s">
        <v>1250</v>
      </c>
      <c r="J84" s="124">
        <v>45062</v>
      </c>
      <c r="K84" s="121">
        <v>45427</v>
      </c>
      <c r="L84" s="123" t="s">
        <v>1376</v>
      </c>
      <c r="M84" s="130" t="s">
        <v>1379</v>
      </c>
    </row>
    <row r="85" spans="1:13" x14ac:dyDescent="0.25">
      <c r="A85" s="136" t="s">
        <v>1698</v>
      </c>
      <c r="B85" s="114" t="s">
        <v>1367</v>
      </c>
      <c r="C85" s="115">
        <v>45062</v>
      </c>
      <c r="D85" s="116">
        <v>5</v>
      </c>
      <c r="E85" s="116">
        <v>2023</v>
      </c>
      <c r="F85" s="117">
        <v>8000</v>
      </c>
      <c r="G85" s="118" t="s">
        <v>1</v>
      </c>
      <c r="H85" s="119" t="s">
        <v>1423</v>
      </c>
      <c r="I85" s="120" t="s">
        <v>1251</v>
      </c>
      <c r="J85" s="124">
        <v>45107</v>
      </c>
      <c r="K85" s="121">
        <v>46203</v>
      </c>
      <c r="L85" s="123" t="s">
        <v>1792</v>
      </c>
      <c r="M85" s="130" t="s">
        <v>1791</v>
      </c>
    </row>
    <row r="86" spans="1:13" x14ac:dyDescent="0.25">
      <c r="A86" s="136" t="s">
        <v>1699</v>
      </c>
      <c r="B86" s="114" t="s">
        <v>1420</v>
      </c>
      <c r="C86" s="115">
        <v>45062</v>
      </c>
      <c r="D86" s="116">
        <v>5</v>
      </c>
      <c r="E86" s="116">
        <v>2023</v>
      </c>
      <c r="F86" s="117">
        <v>1200</v>
      </c>
      <c r="G86" s="118" t="s">
        <v>1</v>
      </c>
      <c r="H86" s="119" t="s">
        <v>1424</v>
      </c>
      <c r="I86" s="120" t="s">
        <v>1252</v>
      </c>
      <c r="J86" s="124">
        <v>45047</v>
      </c>
      <c r="K86" s="121">
        <v>45046</v>
      </c>
      <c r="L86" s="123" t="s">
        <v>1463</v>
      </c>
      <c r="M86" s="131" t="s">
        <v>1378</v>
      </c>
    </row>
    <row r="87" spans="1:13" x14ac:dyDescent="0.25">
      <c r="A87" s="136" t="s">
        <v>1700</v>
      </c>
      <c r="B87" s="114" t="s">
        <v>1707</v>
      </c>
      <c r="C87" s="115">
        <v>45068</v>
      </c>
      <c r="D87" s="116">
        <v>5</v>
      </c>
      <c r="E87" s="116">
        <v>2023</v>
      </c>
      <c r="F87" s="117">
        <v>20000</v>
      </c>
      <c r="G87" s="118" t="s">
        <v>1</v>
      </c>
      <c r="H87" s="119" t="s">
        <v>1293</v>
      </c>
      <c r="I87" s="120" t="s">
        <v>1253</v>
      </c>
      <c r="J87" s="120">
        <v>45047</v>
      </c>
      <c r="K87" s="121">
        <v>46173</v>
      </c>
      <c r="L87" s="122" t="s">
        <v>1773</v>
      </c>
      <c r="M87" s="130" t="s">
        <v>1774</v>
      </c>
    </row>
    <row r="88" spans="1:13" x14ac:dyDescent="0.25">
      <c r="A88" s="136" t="s">
        <v>1702</v>
      </c>
      <c r="B88" s="114" t="s">
        <v>1701</v>
      </c>
      <c r="C88" s="115">
        <v>45068</v>
      </c>
      <c r="D88" s="116">
        <v>5</v>
      </c>
      <c r="E88" s="116">
        <v>2023</v>
      </c>
      <c r="F88" s="117">
        <v>5000</v>
      </c>
      <c r="G88" s="118" t="s">
        <v>1</v>
      </c>
      <c r="H88" s="119" t="s">
        <v>1294</v>
      </c>
      <c r="I88" s="120" t="s">
        <v>1254</v>
      </c>
      <c r="J88" s="120">
        <v>45047</v>
      </c>
      <c r="K88" s="121">
        <v>46022</v>
      </c>
      <c r="L88" s="122" t="s">
        <v>1470</v>
      </c>
      <c r="M88" s="130" t="s">
        <v>1471</v>
      </c>
    </row>
    <row r="89" spans="1:13" x14ac:dyDescent="0.25">
      <c r="A89" s="136" t="s">
        <v>1703</v>
      </c>
      <c r="B89" s="114" t="s">
        <v>1704</v>
      </c>
      <c r="C89" s="115">
        <v>45068</v>
      </c>
      <c r="D89" s="116">
        <v>5</v>
      </c>
      <c r="E89" s="116">
        <v>2023</v>
      </c>
      <c r="F89" s="117">
        <v>1250</v>
      </c>
      <c r="G89" s="118" t="s">
        <v>1</v>
      </c>
      <c r="H89" s="119" t="s">
        <v>1295</v>
      </c>
      <c r="I89" s="120" t="s">
        <v>1255</v>
      </c>
      <c r="J89" s="120">
        <v>45047</v>
      </c>
      <c r="K89" s="121">
        <v>45107</v>
      </c>
      <c r="L89" s="122" t="s">
        <v>1775</v>
      </c>
      <c r="M89" s="130" t="s">
        <v>1776</v>
      </c>
    </row>
    <row r="90" spans="1:13" x14ac:dyDescent="0.25">
      <c r="A90" s="136" t="s">
        <v>1706</v>
      </c>
      <c r="B90" s="114" t="s">
        <v>1705</v>
      </c>
      <c r="C90" s="115">
        <v>45068</v>
      </c>
      <c r="D90" s="116">
        <v>5</v>
      </c>
      <c r="E90" s="116">
        <v>2023</v>
      </c>
      <c r="F90" s="117">
        <v>1500</v>
      </c>
      <c r="G90" s="118" t="s">
        <v>1</v>
      </c>
      <c r="H90" s="119" t="s">
        <v>1296</v>
      </c>
      <c r="I90" s="120" t="s">
        <v>1256</v>
      </c>
      <c r="J90" s="120">
        <v>45047</v>
      </c>
      <c r="K90" s="121">
        <v>46142</v>
      </c>
      <c r="L90" s="122" t="s">
        <v>1777</v>
      </c>
      <c r="M90" s="130" t="s">
        <v>1778</v>
      </c>
    </row>
    <row r="91" spans="1:13" x14ac:dyDescent="0.25">
      <c r="A91" s="136" t="s">
        <v>1713</v>
      </c>
      <c r="B91" s="114" t="s">
        <v>1712</v>
      </c>
      <c r="C91" s="115">
        <v>45068</v>
      </c>
      <c r="D91" s="116">
        <v>5</v>
      </c>
      <c r="E91" s="116">
        <v>2023</v>
      </c>
      <c r="F91" s="117">
        <v>10000</v>
      </c>
      <c r="G91" s="118" t="s">
        <v>1</v>
      </c>
      <c r="H91" s="119" t="s">
        <v>1360</v>
      </c>
      <c r="I91" s="120" t="s">
        <v>1257</v>
      </c>
      <c r="J91" s="120">
        <v>44927</v>
      </c>
      <c r="K91" s="121">
        <v>45291</v>
      </c>
      <c r="L91" s="122" t="s">
        <v>1779</v>
      </c>
      <c r="M91" s="130" t="s">
        <v>1780</v>
      </c>
    </row>
    <row r="92" spans="1:13" x14ac:dyDescent="0.25">
      <c r="A92" s="136" t="s">
        <v>1709</v>
      </c>
      <c r="B92" s="114" t="s">
        <v>1708</v>
      </c>
      <c r="C92" s="115">
        <v>45068</v>
      </c>
      <c r="D92" s="116">
        <v>5</v>
      </c>
      <c r="E92" s="116">
        <v>2023</v>
      </c>
      <c r="F92" s="117">
        <v>25000</v>
      </c>
      <c r="G92" s="118" t="s">
        <v>1</v>
      </c>
      <c r="H92" s="119" t="s">
        <v>1361</v>
      </c>
      <c r="I92" s="120" t="s">
        <v>1258</v>
      </c>
      <c r="J92" s="120">
        <v>45047</v>
      </c>
      <c r="K92" s="121">
        <v>45291</v>
      </c>
      <c r="L92" s="122" t="s">
        <v>1781</v>
      </c>
      <c r="M92" s="130" t="s">
        <v>1382</v>
      </c>
    </row>
    <row r="93" spans="1:13" x14ac:dyDescent="0.25">
      <c r="A93" s="137" t="s">
        <v>1714</v>
      </c>
      <c r="B93" s="114" t="s">
        <v>1465</v>
      </c>
      <c r="C93" s="115">
        <v>45069</v>
      </c>
      <c r="D93" s="116">
        <v>5</v>
      </c>
      <c r="E93" s="116">
        <v>2023</v>
      </c>
      <c r="F93" s="117">
        <v>10000</v>
      </c>
      <c r="G93" s="118" t="s">
        <v>1</v>
      </c>
      <c r="H93" s="119" t="s">
        <v>1362</v>
      </c>
      <c r="I93" s="120" t="s">
        <v>1260</v>
      </c>
      <c r="J93" s="124">
        <v>45047</v>
      </c>
      <c r="K93" s="121">
        <v>45657</v>
      </c>
      <c r="L93" s="125" t="s">
        <v>1415</v>
      </c>
      <c r="M93" s="131" t="s">
        <v>1391</v>
      </c>
    </row>
    <row r="94" spans="1:13" x14ac:dyDescent="0.25">
      <c r="A94" s="137" t="s">
        <v>1715</v>
      </c>
      <c r="B94" s="114" t="s">
        <v>1711</v>
      </c>
      <c r="C94" s="115">
        <v>45069</v>
      </c>
      <c r="D94" s="116">
        <v>5</v>
      </c>
      <c r="E94" s="116">
        <v>2023</v>
      </c>
      <c r="F94" s="117">
        <v>3000</v>
      </c>
      <c r="G94" s="118" t="s">
        <v>1</v>
      </c>
      <c r="H94" s="119" t="s">
        <v>1363</v>
      </c>
      <c r="I94" s="120" t="s">
        <v>1259</v>
      </c>
      <c r="J94" s="120">
        <v>45068</v>
      </c>
      <c r="K94" s="121">
        <v>45291</v>
      </c>
      <c r="L94" s="114" t="s">
        <v>1765</v>
      </c>
      <c r="M94" s="130" t="s">
        <v>1766</v>
      </c>
    </row>
    <row r="95" spans="1:13" x14ac:dyDescent="0.25">
      <c r="A95" s="137" t="s">
        <v>1716</v>
      </c>
      <c r="B95" s="114" t="s">
        <v>1710</v>
      </c>
      <c r="C95" s="115">
        <v>45072</v>
      </c>
      <c r="D95" s="116">
        <v>5</v>
      </c>
      <c r="E95" s="116">
        <v>2023</v>
      </c>
      <c r="F95" s="117">
        <v>39000</v>
      </c>
      <c r="G95" s="118" t="s">
        <v>1</v>
      </c>
      <c r="H95" s="119" t="s">
        <v>1297</v>
      </c>
      <c r="I95" s="120" t="s">
        <v>1261</v>
      </c>
      <c r="J95" s="120">
        <v>45072</v>
      </c>
      <c r="K95" s="121">
        <v>45808</v>
      </c>
      <c r="L95" s="114" t="s">
        <v>1782</v>
      </c>
      <c r="M95" s="130" t="s">
        <v>1759</v>
      </c>
    </row>
    <row r="96" spans="1:13" x14ac:dyDescent="0.25">
      <c r="A96" s="137" t="s">
        <v>1718</v>
      </c>
      <c r="B96" s="114" t="s">
        <v>1717</v>
      </c>
      <c r="C96" s="115">
        <v>45082</v>
      </c>
      <c r="D96" s="116">
        <v>6</v>
      </c>
      <c r="E96" s="116">
        <v>2023</v>
      </c>
      <c r="F96" s="117">
        <v>3000</v>
      </c>
      <c r="G96" s="118" t="s">
        <v>1</v>
      </c>
      <c r="H96" s="119" t="s">
        <v>1425</v>
      </c>
      <c r="I96" s="120" t="s">
        <v>1262</v>
      </c>
      <c r="J96" s="120">
        <v>45108</v>
      </c>
      <c r="K96" s="121">
        <v>45473</v>
      </c>
      <c r="L96" s="114" t="s">
        <v>1414</v>
      </c>
      <c r="M96" s="130" t="s">
        <v>1435</v>
      </c>
    </row>
    <row r="97" spans="1:15" x14ac:dyDescent="0.25">
      <c r="A97" s="137" t="s">
        <v>1720</v>
      </c>
      <c r="B97" s="114" t="s">
        <v>1719</v>
      </c>
      <c r="C97" s="115">
        <v>45082</v>
      </c>
      <c r="D97" s="116">
        <v>6</v>
      </c>
      <c r="E97" s="116">
        <v>2023</v>
      </c>
      <c r="F97" s="117">
        <v>5000</v>
      </c>
      <c r="G97" s="118" t="s">
        <v>67</v>
      </c>
      <c r="H97" s="119" t="s">
        <v>1474</v>
      </c>
      <c r="I97" s="120" t="s">
        <v>130</v>
      </c>
      <c r="J97" s="120">
        <v>45078</v>
      </c>
      <c r="K97" s="121">
        <v>45808</v>
      </c>
      <c r="L97" s="114" t="s">
        <v>1783</v>
      </c>
      <c r="M97" s="130" t="s">
        <v>1784</v>
      </c>
    </row>
    <row r="98" spans="1:15" x14ac:dyDescent="0.25">
      <c r="A98" s="137" t="s">
        <v>1721</v>
      </c>
      <c r="B98" s="114" t="s">
        <v>1443</v>
      </c>
      <c r="C98" s="115">
        <v>45082</v>
      </c>
      <c r="D98" s="116">
        <v>6</v>
      </c>
      <c r="E98" s="116">
        <v>2023</v>
      </c>
      <c r="F98" s="117">
        <v>15000</v>
      </c>
      <c r="G98" s="118" t="s">
        <v>67</v>
      </c>
      <c r="H98" s="119" t="s">
        <v>1475</v>
      </c>
      <c r="I98" s="120" t="s">
        <v>1263</v>
      </c>
      <c r="J98" s="120">
        <v>45108</v>
      </c>
      <c r="K98" s="121">
        <v>45473</v>
      </c>
      <c r="L98" s="114" t="s">
        <v>1438</v>
      </c>
      <c r="M98" s="130" t="s">
        <v>1381</v>
      </c>
    </row>
    <row r="99" spans="1:15" x14ac:dyDescent="0.25">
      <c r="A99" s="137" t="s">
        <v>1723</v>
      </c>
      <c r="B99" s="114" t="s">
        <v>1722</v>
      </c>
      <c r="C99" s="115">
        <v>45082</v>
      </c>
      <c r="D99" s="116">
        <v>6</v>
      </c>
      <c r="E99" s="116">
        <v>2023</v>
      </c>
      <c r="F99" s="117">
        <v>3000</v>
      </c>
      <c r="G99" s="118" t="s">
        <v>1</v>
      </c>
      <c r="H99" s="119" t="s">
        <v>1365</v>
      </c>
      <c r="I99" s="120" t="s">
        <v>1264</v>
      </c>
      <c r="J99" s="120">
        <v>45108</v>
      </c>
      <c r="K99" s="121">
        <v>45838</v>
      </c>
      <c r="L99" s="114" t="s">
        <v>1785</v>
      </c>
      <c r="M99" s="130" t="s">
        <v>1476</v>
      </c>
    </row>
    <row r="100" spans="1:15" x14ac:dyDescent="0.25">
      <c r="A100" s="137" t="s">
        <v>1725</v>
      </c>
      <c r="B100" s="114" t="s">
        <v>1724</v>
      </c>
      <c r="C100" s="115">
        <v>45082</v>
      </c>
      <c r="D100" s="116">
        <v>6</v>
      </c>
      <c r="E100" s="116">
        <v>2023</v>
      </c>
      <c r="F100" s="117">
        <v>3000</v>
      </c>
      <c r="G100" s="118" t="s">
        <v>1</v>
      </c>
      <c r="H100" s="119" t="s">
        <v>1366</v>
      </c>
      <c r="I100" s="120" t="s">
        <v>1265</v>
      </c>
      <c r="J100" s="120">
        <v>45078</v>
      </c>
      <c r="K100" s="121">
        <v>45291</v>
      </c>
      <c r="L100" s="114" t="s">
        <v>1359</v>
      </c>
      <c r="M100" s="130" t="s">
        <v>1386</v>
      </c>
      <c r="O100" s="32" t="s">
        <v>1786</v>
      </c>
    </row>
    <row r="101" spans="1:15" x14ac:dyDescent="0.25">
      <c r="A101" s="137" t="s">
        <v>1727</v>
      </c>
      <c r="B101" s="114" t="s">
        <v>1726</v>
      </c>
      <c r="C101" s="115">
        <v>45082</v>
      </c>
      <c r="D101" s="116">
        <v>6</v>
      </c>
      <c r="E101" s="116">
        <v>2023</v>
      </c>
      <c r="F101" s="117">
        <v>3000</v>
      </c>
      <c r="G101" s="118" t="s">
        <v>1</v>
      </c>
      <c r="H101" s="119" t="s">
        <v>1368</v>
      </c>
      <c r="I101" s="120" t="s">
        <v>1266</v>
      </c>
      <c r="J101" s="120">
        <v>45078</v>
      </c>
      <c r="K101" s="121">
        <v>45443</v>
      </c>
      <c r="L101" s="114" t="s">
        <v>1359</v>
      </c>
      <c r="M101" s="130" t="s">
        <v>1386</v>
      </c>
    </row>
    <row r="102" spans="1:15" x14ac:dyDescent="0.25">
      <c r="A102" s="137" t="s">
        <v>1728</v>
      </c>
      <c r="B102" s="114" t="s">
        <v>1729</v>
      </c>
      <c r="C102" s="115">
        <v>45082</v>
      </c>
      <c r="D102" s="116">
        <v>6</v>
      </c>
      <c r="E102" s="116">
        <v>2023</v>
      </c>
      <c r="F102" s="117">
        <v>5000</v>
      </c>
      <c r="G102" s="118" t="s">
        <v>1</v>
      </c>
      <c r="H102" s="119" t="s">
        <v>1369</v>
      </c>
      <c r="I102" s="120" t="s">
        <v>1267</v>
      </c>
      <c r="J102" s="120">
        <v>45078</v>
      </c>
      <c r="K102" s="121">
        <v>45443</v>
      </c>
      <c r="L102" s="114" t="s">
        <v>1359</v>
      </c>
      <c r="M102" s="130" t="s">
        <v>1386</v>
      </c>
    </row>
    <row r="103" spans="1:15" x14ac:dyDescent="0.25">
      <c r="A103" s="137" t="s">
        <v>1730</v>
      </c>
      <c r="B103" s="114" t="s">
        <v>1732</v>
      </c>
      <c r="C103" s="115">
        <v>45085</v>
      </c>
      <c r="D103" s="116">
        <v>6</v>
      </c>
      <c r="E103" s="116">
        <v>2023</v>
      </c>
      <c r="F103" s="117">
        <v>35000</v>
      </c>
      <c r="G103" s="118" t="s">
        <v>1</v>
      </c>
      <c r="H103" s="119" t="s">
        <v>1370</v>
      </c>
      <c r="I103" s="120" t="s">
        <v>1268</v>
      </c>
      <c r="J103" s="120">
        <v>45108</v>
      </c>
      <c r="K103" s="121">
        <v>45838</v>
      </c>
      <c r="L103" s="114" t="s">
        <v>1731</v>
      </c>
      <c r="M103" s="130" t="s">
        <v>1384</v>
      </c>
    </row>
    <row r="104" spans="1:15" x14ac:dyDescent="0.25">
      <c r="A104" s="137" t="s">
        <v>1733</v>
      </c>
      <c r="B104" s="114" t="s">
        <v>1736</v>
      </c>
      <c r="C104" s="115">
        <v>45085</v>
      </c>
      <c r="D104" s="116">
        <v>6</v>
      </c>
      <c r="E104" s="116">
        <v>2023</v>
      </c>
      <c r="F104" s="117">
        <v>180</v>
      </c>
      <c r="G104" s="118" t="s">
        <v>67</v>
      </c>
      <c r="H104" s="119" t="s">
        <v>1371</v>
      </c>
      <c r="I104" s="120" t="s">
        <v>1269</v>
      </c>
      <c r="J104" s="120">
        <v>45078</v>
      </c>
      <c r="K104" s="121">
        <v>45107</v>
      </c>
      <c r="L104" s="114" t="s">
        <v>1734</v>
      </c>
      <c r="M104" s="130" t="s">
        <v>1735</v>
      </c>
    </row>
    <row r="105" spans="1:15" x14ac:dyDescent="0.25">
      <c r="A105" s="137" t="s">
        <v>1750</v>
      </c>
      <c r="B105" s="114" t="s">
        <v>1752</v>
      </c>
      <c r="C105" s="115">
        <v>45085</v>
      </c>
      <c r="D105" s="116">
        <v>6</v>
      </c>
      <c r="E105" s="116">
        <v>2023</v>
      </c>
      <c r="F105" s="117">
        <v>1800</v>
      </c>
      <c r="G105" s="118" t="s">
        <v>1</v>
      </c>
      <c r="H105" s="119" t="s">
        <v>1372</v>
      </c>
      <c r="I105" s="120" t="s">
        <v>1270</v>
      </c>
      <c r="J105" s="120">
        <v>45078</v>
      </c>
      <c r="K105" s="121">
        <v>45107</v>
      </c>
      <c r="L105" s="114" t="s">
        <v>1751</v>
      </c>
      <c r="M105" s="130" t="s">
        <v>1787</v>
      </c>
    </row>
    <row r="106" spans="1:15" x14ac:dyDescent="0.25">
      <c r="A106" s="137" t="s">
        <v>1737</v>
      </c>
      <c r="B106" s="114" t="s">
        <v>1741</v>
      </c>
      <c r="C106" s="115">
        <v>45093</v>
      </c>
      <c r="D106" s="116">
        <v>6</v>
      </c>
      <c r="E106" s="116">
        <v>2023</v>
      </c>
      <c r="F106" s="117">
        <v>3000</v>
      </c>
      <c r="G106" s="118" t="s">
        <v>67</v>
      </c>
      <c r="H106" s="119" t="s">
        <v>1738</v>
      </c>
      <c r="I106" s="120" t="s">
        <v>1216</v>
      </c>
      <c r="J106" s="120">
        <v>45078</v>
      </c>
      <c r="K106" s="121">
        <v>45291</v>
      </c>
      <c r="L106" s="114" t="s">
        <v>1739</v>
      </c>
      <c r="M106" s="130" t="s">
        <v>1740</v>
      </c>
    </row>
    <row r="107" spans="1:15" x14ac:dyDescent="0.25">
      <c r="A107" s="137" t="s">
        <v>1742</v>
      </c>
      <c r="B107" s="114" t="s">
        <v>1745</v>
      </c>
      <c r="C107" s="115">
        <v>45093</v>
      </c>
      <c r="D107" s="116">
        <v>6</v>
      </c>
      <c r="E107" s="116">
        <v>2023</v>
      </c>
      <c r="F107" s="117">
        <v>1050</v>
      </c>
      <c r="G107" s="118" t="s">
        <v>67</v>
      </c>
      <c r="H107" s="119" t="s">
        <v>1303</v>
      </c>
      <c r="I107" s="120" t="s">
        <v>1271</v>
      </c>
      <c r="J107" s="120">
        <v>45078</v>
      </c>
      <c r="K107" s="121">
        <v>45230</v>
      </c>
      <c r="L107" s="114" t="s">
        <v>1743</v>
      </c>
      <c r="M107" s="130" t="s">
        <v>1744</v>
      </c>
    </row>
    <row r="108" spans="1:15" x14ac:dyDescent="0.25">
      <c r="A108" s="137" t="s">
        <v>1746</v>
      </c>
      <c r="B108" s="114" t="s">
        <v>1747</v>
      </c>
      <c r="C108" s="115">
        <v>45093</v>
      </c>
      <c r="D108" s="116">
        <v>6</v>
      </c>
      <c r="E108" s="116">
        <v>2023</v>
      </c>
      <c r="F108" s="117">
        <v>1000</v>
      </c>
      <c r="G108" s="118" t="s">
        <v>1</v>
      </c>
      <c r="H108" s="119" t="s">
        <v>1304</v>
      </c>
      <c r="I108" s="120" t="s">
        <v>1272</v>
      </c>
      <c r="J108" s="120">
        <v>45139</v>
      </c>
      <c r="K108" s="121">
        <v>46234</v>
      </c>
      <c r="L108" s="114" t="s">
        <v>1392</v>
      </c>
      <c r="M108" s="130" t="s">
        <v>1388</v>
      </c>
    </row>
    <row r="109" spans="1:15" x14ac:dyDescent="0.25">
      <c r="A109" s="137" t="s">
        <v>1748</v>
      </c>
      <c r="B109" s="114" t="s">
        <v>1749</v>
      </c>
      <c r="C109" s="115">
        <v>45093</v>
      </c>
      <c r="D109" s="116">
        <v>6</v>
      </c>
      <c r="E109" s="116">
        <v>2023</v>
      </c>
      <c r="F109" s="117">
        <v>4900</v>
      </c>
      <c r="G109" s="118" t="s">
        <v>67</v>
      </c>
      <c r="H109" s="119" t="s">
        <v>1373</v>
      </c>
      <c r="I109" s="120" t="s">
        <v>307</v>
      </c>
      <c r="J109" s="120">
        <v>45108</v>
      </c>
      <c r="K109" s="121">
        <v>45473</v>
      </c>
      <c r="L109" s="114" t="s">
        <v>1653</v>
      </c>
      <c r="M109" s="130" t="s">
        <v>1654</v>
      </c>
    </row>
    <row r="110" spans="1:15" x14ac:dyDescent="0.25">
      <c r="A110" s="137" t="s">
        <v>1757</v>
      </c>
      <c r="B110" s="114" t="s">
        <v>1758</v>
      </c>
      <c r="C110" s="115">
        <v>45093</v>
      </c>
      <c r="D110" s="116">
        <v>6</v>
      </c>
      <c r="E110" s="116">
        <v>2023</v>
      </c>
      <c r="F110" s="117">
        <v>38000</v>
      </c>
      <c r="G110" s="118" t="s">
        <v>1</v>
      </c>
      <c r="H110" s="119" t="s">
        <v>1374</v>
      </c>
      <c r="I110" s="120" t="s">
        <v>1273</v>
      </c>
      <c r="J110" s="120">
        <v>45078</v>
      </c>
      <c r="K110" s="121">
        <v>45808</v>
      </c>
      <c r="L110" s="114" t="s">
        <v>1393</v>
      </c>
      <c r="M110" s="130" t="s">
        <v>1400</v>
      </c>
    </row>
    <row r="111" spans="1:15" x14ac:dyDescent="0.25">
      <c r="A111" s="137" t="s">
        <v>1755</v>
      </c>
      <c r="B111" s="114" t="s">
        <v>1417</v>
      </c>
      <c r="C111" s="115">
        <v>45098</v>
      </c>
      <c r="D111" s="116">
        <v>6</v>
      </c>
      <c r="E111" s="116">
        <v>2023</v>
      </c>
      <c r="F111" s="117">
        <v>39000</v>
      </c>
      <c r="G111" s="118" t="s">
        <v>1</v>
      </c>
      <c r="H111" s="119" t="s">
        <v>1756</v>
      </c>
      <c r="I111" s="120" t="s">
        <v>1289</v>
      </c>
      <c r="J111" s="120">
        <v>45108</v>
      </c>
      <c r="K111" s="121">
        <v>45473</v>
      </c>
      <c r="L111" s="114" t="s">
        <v>1416</v>
      </c>
      <c r="M111" s="130" t="s">
        <v>1449</v>
      </c>
    </row>
    <row r="112" spans="1:15" x14ac:dyDescent="0.25">
      <c r="A112" s="137" t="s">
        <v>1760</v>
      </c>
      <c r="B112" s="114" t="s">
        <v>1761</v>
      </c>
      <c r="C112" s="115">
        <v>45100</v>
      </c>
      <c r="D112" s="116">
        <v>6</v>
      </c>
      <c r="E112" s="116">
        <v>2023</v>
      </c>
      <c r="F112" s="117">
        <v>3000</v>
      </c>
      <c r="G112" s="118" t="s">
        <v>1</v>
      </c>
      <c r="H112" s="119" t="s">
        <v>1375</v>
      </c>
      <c r="I112" s="120" t="s">
        <v>1290</v>
      </c>
      <c r="J112" s="120">
        <v>45078</v>
      </c>
      <c r="K112" s="121">
        <v>45138</v>
      </c>
      <c r="L112" s="114" t="s">
        <v>1418</v>
      </c>
      <c r="M112" s="130" t="s">
        <v>1436</v>
      </c>
    </row>
    <row r="113" spans="1:13" x14ac:dyDescent="0.25">
      <c r="A113" s="137" t="s">
        <v>1762</v>
      </c>
      <c r="B113" s="114" t="s">
        <v>1763</v>
      </c>
      <c r="C113" s="115">
        <v>45100</v>
      </c>
      <c r="D113" s="116">
        <v>6</v>
      </c>
      <c r="E113" s="116">
        <v>2023</v>
      </c>
      <c r="F113" s="117">
        <v>3000</v>
      </c>
      <c r="G113" s="118" t="s">
        <v>1</v>
      </c>
      <c r="H113" s="119" t="s">
        <v>1427</v>
      </c>
      <c r="I113" s="120" t="s">
        <v>1292</v>
      </c>
      <c r="J113" s="120">
        <v>45100</v>
      </c>
      <c r="K113" s="121">
        <v>45138</v>
      </c>
      <c r="L113" s="114" t="s">
        <v>1788</v>
      </c>
      <c r="M113" s="130" t="s">
        <v>1482</v>
      </c>
    </row>
  </sheetData>
  <sheetProtection autoFilter="0"/>
  <autoFilter ref="A2:M113"/>
  <mergeCells count="2">
    <mergeCell ref="A1:M1"/>
    <mergeCell ref="P4:U4"/>
  </mergeCells>
  <phoneticPr fontId="16" type="noConversion"/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3" r:id="rId70"/>
    <hyperlink ref="A81" r:id="rId71" display="https://smartcig.anticorruzione.it/AVCP-SmartCig/preparaDettaglioComunicazioneOS.action?codDettaglioCarnet=61885280"/>
    <hyperlink ref="I84" r:id="rId72"/>
    <hyperlink ref="I85" r:id="rId73"/>
    <hyperlink ref="I86" r:id="rId74"/>
    <hyperlink ref="I87:I92" r:id="rId75" display="098"/>
    <hyperlink ref="I93" r:id="rId76"/>
    <hyperlink ref="A95" r:id="rId77" display="https://smartcig.anticorruzione.it/AVCP-SmartCig/preparaDettaglioComunicazioneOS.action?codDettaglioCarnet=62215140"/>
    <hyperlink ref="I74" r:id="rId78"/>
    <hyperlink ref="I75" r:id="rId79"/>
    <hyperlink ref="I76" r:id="rId80"/>
    <hyperlink ref="I77" r:id="rId81"/>
    <hyperlink ref="I78" r:id="rId82"/>
    <hyperlink ref="I79" r:id="rId83"/>
    <hyperlink ref="I80" r:id="rId84"/>
    <hyperlink ref="I81" r:id="rId85"/>
    <hyperlink ref="I82" r:id="rId86"/>
    <hyperlink ref="I83" r:id="rId87"/>
    <hyperlink ref="I87" r:id="rId88"/>
    <hyperlink ref="I88" r:id="rId89"/>
    <hyperlink ref="I89" r:id="rId90"/>
    <hyperlink ref="I90" r:id="rId91"/>
    <hyperlink ref="I91" r:id="rId92"/>
    <hyperlink ref="I92" r:id="rId93"/>
    <hyperlink ref="I95" r:id="rId94"/>
    <hyperlink ref="I96" r:id="rId95"/>
    <hyperlink ref="I97" r:id="rId96"/>
    <hyperlink ref="I99" r:id="rId97"/>
    <hyperlink ref="I98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94" r:id="rId113"/>
    <hyperlink ref="I72" r:id="rId114"/>
  </hyperlinks>
  <pageMargins left="0.25" right="0.25" top="0.75" bottom="0.75" header="0.3" footer="0.3"/>
  <pageSetup paperSize="9" scale="73" fitToHeight="0" orientation="landscape" horizontalDpi="1200" verticalDpi="1200" r:id="rId115"/>
  <drawing r:id="rId116"/>
  <legacyDrawing r:id="rId117"/>
  <controls>
    <mc:AlternateContent xmlns:mc="http://schemas.openxmlformats.org/markup-compatibility/2006">
      <mc:Choice Requires="x14">
        <control shapeId="7174" r:id="rId118" name="Control 6">
          <controlPr defaultSize="0" autoPict="0" r:id="rId119">
            <anchor moveWithCells="1">
              <from>
                <xdr:col>10</xdr:col>
                <xdr:colOff>762000</xdr:colOff>
                <xdr:row>14898</xdr:row>
                <xdr:rowOff>57150</xdr:rowOff>
              </from>
              <to>
                <xdr:col>10</xdr:col>
                <xdr:colOff>942975</xdr:colOff>
                <xdr:row>14899</xdr:row>
                <xdr:rowOff>47625</xdr:rowOff>
              </to>
            </anchor>
          </controlPr>
        </control>
      </mc:Choice>
      <mc:Fallback>
        <control shapeId="7174" r:id="rId118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88"/>
  <sheetViews>
    <sheetView zoomScale="85" zoomScaleNormal="85" workbookViewId="0">
      <selection activeCell="B26" sqref="B26"/>
    </sheetView>
  </sheetViews>
  <sheetFormatPr defaultColWidth="8.85546875" defaultRowHeight="15" x14ac:dyDescent="0.25"/>
  <cols>
    <col min="1" max="1" width="14.28515625" style="1" customWidth="1"/>
    <col min="2" max="2" width="95.42578125" style="2" customWidth="1"/>
    <col min="3" max="3" width="12" style="12" bestFit="1" customWidth="1"/>
    <col min="4" max="4" width="10" style="4" customWidth="1"/>
    <col min="5" max="5" width="6.7109375" style="6" customWidth="1"/>
    <col min="6" max="6" width="10.5703125" style="4" customWidth="1"/>
    <col min="7" max="7" width="36.5703125" style="2" customWidth="1"/>
    <col min="8" max="8" width="16.7109375" style="17" customWidth="1"/>
    <col min="9" max="9" width="13.7109375" style="5" customWidth="1"/>
    <col min="10" max="11" width="8.85546875" style="6"/>
    <col min="12" max="12" width="13.7109375" style="6" bestFit="1" customWidth="1"/>
    <col min="13" max="13" width="17.140625" style="12" bestFit="1" customWidth="1"/>
    <col min="14" max="14" width="10.140625" style="4" customWidth="1"/>
    <col min="15" max="15" width="15.85546875" style="19" customWidth="1"/>
    <col min="16" max="16" width="14.140625" style="19" customWidth="1"/>
    <col min="17" max="17" width="14.85546875" style="19" customWidth="1"/>
    <col min="18" max="21" width="9.28515625" style="13" bestFit="1" customWidth="1"/>
    <col min="22" max="29" width="8.85546875" style="13"/>
    <col min="30" max="16384" width="8.85546875" style="2"/>
  </cols>
  <sheetData>
    <row r="1" spans="1:29" s="50" customFormat="1" ht="36" customHeight="1" thickBot="1" x14ac:dyDescent="0.3">
      <c r="A1" s="37" t="s">
        <v>0</v>
      </c>
      <c r="B1" s="37" t="s">
        <v>55</v>
      </c>
      <c r="C1" s="40" t="s">
        <v>56</v>
      </c>
      <c r="D1" s="37" t="s">
        <v>57</v>
      </c>
      <c r="E1" s="38" t="s">
        <v>58</v>
      </c>
      <c r="F1" s="37" t="s">
        <v>59</v>
      </c>
      <c r="G1" s="37" t="s">
        <v>60</v>
      </c>
      <c r="H1" s="41" t="s">
        <v>61</v>
      </c>
      <c r="I1" s="39" t="s">
        <v>62</v>
      </c>
      <c r="J1" s="39" t="s">
        <v>65</v>
      </c>
      <c r="K1" s="42" t="s">
        <v>66</v>
      </c>
      <c r="L1" s="96" t="s">
        <v>1217</v>
      </c>
      <c r="M1" s="40" t="s">
        <v>1218</v>
      </c>
      <c r="N1" s="43" t="s">
        <v>78</v>
      </c>
      <c r="O1" s="44" t="s">
        <v>61</v>
      </c>
      <c r="P1" s="45" t="s">
        <v>87</v>
      </c>
      <c r="Q1" s="46" t="s">
        <v>88</v>
      </c>
      <c r="R1" s="47" t="s">
        <v>84</v>
      </c>
      <c r="S1" s="48" t="s">
        <v>85</v>
      </c>
      <c r="T1" s="47" t="s">
        <v>86</v>
      </c>
      <c r="U1" s="47" t="s">
        <v>89</v>
      </c>
      <c r="V1" s="47" t="s">
        <v>90</v>
      </c>
      <c r="W1" s="47" t="s">
        <v>91</v>
      </c>
      <c r="X1" s="47" t="s">
        <v>92</v>
      </c>
      <c r="Y1" s="47" t="s">
        <v>93</v>
      </c>
      <c r="Z1" s="47" t="s">
        <v>94</v>
      </c>
      <c r="AA1" s="47" t="s">
        <v>95</v>
      </c>
      <c r="AB1" s="47" t="s">
        <v>96</v>
      </c>
      <c r="AC1" s="49" t="s">
        <v>97</v>
      </c>
    </row>
    <row r="2" spans="1:29" x14ac:dyDescent="0.25">
      <c r="A2" s="8" t="e">
        <f>CIG!#REF!</f>
        <v>#REF!</v>
      </c>
      <c r="B2" s="2" t="e">
        <f>CIG!#REF!</f>
        <v>#REF!</v>
      </c>
      <c r="C2" s="12" t="e">
        <f>CIG!#REF!</f>
        <v>#REF!</v>
      </c>
      <c r="D2" s="4" t="e">
        <f>MONTH(C2)</f>
        <v>#REF!</v>
      </c>
      <c r="E2" s="2" t="e">
        <f t="shared" ref="E2:E65" si="0">YEAR(C2)</f>
        <v>#REF!</v>
      </c>
      <c r="F2" s="9" t="e">
        <f>CIG!#REF!</f>
        <v>#REF!</v>
      </c>
      <c r="G2" s="11" t="e">
        <f>CIG!#REF!</f>
        <v>#REF!</v>
      </c>
      <c r="H2" s="17" t="e">
        <f>CIG!#REF!</f>
        <v>#REF!</v>
      </c>
      <c r="I2" s="5" t="e">
        <f>CIG!#REF!</f>
        <v>#REF!</v>
      </c>
      <c r="J2" s="6" t="e">
        <f>CIG!#REF!</f>
        <v>#REF!</v>
      </c>
      <c r="K2" s="10" t="e">
        <f>CIG!#REF!</f>
        <v>#REF!</v>
      </c>
      <c r="L2" s="97" t="e">
        <f>CIG!#REF!</f>
        <v>#REF!</v>
      </c>
      <c r="M2" s="12" t="e">
        <f>CIG!#REF!</f>
        <v>#REF!</v>
      </c>
      <c r="N2" s="4" t="e">
        <f>CIG!#REF!</f>
        <v>#REF!</v>
      </c>
      <c r="O2" s="18" t="e">
        <f>CIG!#REF!</f>
        <v>#REF!</v>
      </c>
      <c r="P2" s="19">
        <f>+SUM(R2:AC2)</f>
        <v>22041.170000000002</v>
      </c>
      <c r="Q2" s="20" t="e">
        <f>+O2-P2</f>
        <v>#REF!</v>
      </c>
      <c r="R2" s="13">
        <v>2578.96</v>
      </c>
      <c r="S2" s="13">
        <v>5346.43</v>
      </c>
      <c r="T2" s="13">
        <v>6353.17</v>
      </c>
      <c r="U2" s="13">
        <v>7762.61</v>
      </c>
      <c r="AC2" s="15"/>
    </row>
    <row r="3" spans="1:29" x14ac:dyDescent="0.25">
      <c r="A3" s="8" t="e">
        <f>CIG!#REF!</f>
        <v>#REF!</v>
      </c>
      <c r="B3" s="2" t="e">
        <f>CIG!#REF!</f>
        <v>#REF!</v>
      </c>
      <c r="C3" s="12" t="e">
        <f>CIG!#REF!</f>
        <v>#REF!</v>
      </c>
      <c r="D3" s="4" t="e">
        <f t="shared" ref="D3:D66" si="1">MONTH(C3)</f>
        <v>#REF!</v>
      </c>
      <c r="E3" s="2" t="e">
        <f t="shared" si="0"/>
        <v>#REF!</v>
      </c>
      <c r="F3" s="9" t="e">
        <f>CIG!#REF!</f>
        <v>#REF!</v>
      </c>
      <c r="G3" s="11" t="e">
        <f>CIG!#REF!</f>
        <v>#REF!</v>
      </c>
      <c r="H3" s="17" t="e">
        <f>CIG!#REF!</f>
        <v>#REF!</v>
      </c>
      <c r="I3" s="5" t="e">
        <f>CIG!#REF!</f>
        <v>#REF!</v>
      </c>
      <c r="J3" s="6" t="e">
        <f>CIG!#REF!</f>
        <v>#REF!</v>
      </c>
      <c r="K3" s="10" t="e">
        <f>CIG!#REF!</f>
        <v>#REF!</v>
      </c>
      <c r="L3" s="97" t="e">
        <f>CIG!#REF!</f>
        <v>#REF!</v>
      </c>
      <c r="M3" s="12" t="e">
        <f>CIG!#REF!</f>
        <v>#REF!</v>
      </c>
      <c r="N3" s="4" t="e">
        <f>CIG!#REF!</f>
        <v>#REF!</v>
      </c>
      <c r="O3" s="18" t="e">
        <f>CIG!#REF!</f>
        <v>#REF!</v>
      </c>
      <c r="P3" s="19">
        <f t="shared" ref="P3:P66" si="2">+SUM(R3:AC3)</f>
        <v>0</v>
      </c>
      <c r="Q3" s="20" t="e">
        <f t="shared" ref="Q3:Q66" si="3">+O3-P3</f>
        <v>#REF!</v>
      </c>
      <c r="AC3" s="15"/>
    </row>
    <row r="4" spans="1:29" x14ac:dyDescent="0.25">
      <c r="A4" s="8" t="e">
        <f>CIG!#REF!</f>
        <v>#REF!</v>
      </c>
      <c r="B4" s="2" t="e">
        <f>CIG!#REF!</f>
        <v>#REF!</v>
      </c>
      <c r="C4" s="12" t="e">
        <f>CIG!#REF!</f>
        <v>#REF!</v>
      </c>
      <c r="D4" s="4" t="e">
        <f t="shared" si="1"/>
        <v>#REF!</v>
      </c>
      <c r="E4" s="2" t="e">
        <f t="shared" si="0"/>
        <v>#REF!</v>
      </c>
      <c r="F4" s="9" t="e">
        <f>CIG!#REF!</f>
        <v>#REF!</v>
      </c>
      <c r="G4" s="11" t="e">
        <f>CIG!#REF!</f>
        <v>#REF!</v>
      </c>
      <c r="H4" s="17" t="e">
        <f>CIG!#REF!</f>
        <v>#REF!</v>
      </c>
      <c r="I4" s="5" t="e">
        <f>CIG!#REF!</f>
        <v>#REF!</v>
      </c>
      <c r="J4" s="6" t="e">
        <f>CIG!#REF!</f>
        <v>#REF!</v>
      </c>
      <c r="K4" s="10" t="e">
        <f>CIG!#REF!</f>
        <v>#REF!</v>
      </c>
      <c r="L4" s="97" t="e">
        <f>CIG!#REF!</f>
        <v>#REF!</v>
      </c>
      <c r="M4" s="12" t="e">
        <f>CIG!#REF!</f>
        <v>#REF!</v>
      </c>
      <c r="N4" s="4" t="e">
        <f>CIG!#REF!</f>
        <v>#REF!</v>
      </c>
      <c r="O4" s="18" t="e">
        <f>CIG!#REF!</f>
        <v>#REF!</v>
      </c>
      <c r="P4" s="19">
        <f t="shared" si="2"/>
        <v>6896</v>
      </c>
      <c r="Q4" s="20" t="e">
        <f t="shared" si="3"/>
        <v>#REF!</v>
      </c>
      <c r="R4" s="13">
        <f>2400+1200+3080</f>
        <v>6680</v>
      </c>
      <c r="S4" s="13">
        <v>216</v>
      </c>
      <c r="AC4" s="15"/>
    </row>
    <row r="5" spans="1:29" x14ac:dyDescent="0.25">
      <c r="A5" s="8" t="e">
        <f>CIG!#REF!</f>
        <v>#REF!</v>
      </c>
      <c r="B5" s="2" t="e">
        <f>CIG!#REF!</f>
        <v>#REF!</v>
      </c>
      <c r="C5" s="12" t="e">
        <f>CIG!#REF!</f>
        <v>#REF!</v>
      </c>
      <c r="D5" s="4" t="e">
        <f t="shared" si="1"/>
        <v>#REF!</v>
      </c>
      <c r="E5" s="2" t="e">
        <f t="shared" si="0"/>
        <v>#REF!</v>
      </c>
      <c r="F5" s="9" t="e">
        <f>CIG!#REF!</f>
        <v>#REF!</v>
      </c>
      <c r="G5" s="11" t="e">
        <f>CIG!#REF!</f>
        <v>#REF!</v>
      </c>
      <c r="H5" s="17" t="e">
        <f>CIG!#REF!</f>
        <v>#REF!</v>
      </c>
      <c r="I5" s="5" t="e">
        <f>CIG!#REF!</f>
        <v>#REF!</v>
      </c>
      <c r="J5" s="6" t="e">
        <f>CIG!#REF!</f>
        <v>#REF!</v>
      </c>
      <c r="K5" s="10" t="e">
        <f>CIG!#REF!</f>
        <v>#REF!</v>
      </c>
      <c r="L5" s="97" t="e">
        <f>CIG!#REF!</f>
        <v>#REF!</v>
      </c>
      <c r="M5" s="12" t="e">
        <f>CIG!#REF!</f>
        <v>#REF!</v>
      </c>
      <c r="N5" s="4" t="e">
        <f>CIG!#REF!</f>
        <v>#REF!</v>
      </c>
      <c r="O5" s="18" t="e">
        <f>CIG!#REF!</f>
        <v>#REF!</v>
      </c>
      <c r="P5" s="19">
        <f t="shared" si="2"/>
        <v>0</v>
      </c>
      <c r="Q5" s="20" t="e">
        <f t="shared" si="3"/>
        <v>#REF!</v>
      </c>
      <c r="AC5" s="15"/>
    </row>
    <row r="6" spans="1:29" x14ac:dyDescent="0.25">
      <c r="A6" s="8" t="e">
        <f>CIG!#REF!</f>
        <v>#REF!</v>
      </c>
      <c r="B6" s="2" t="e">
        <f>CIG!#REF!</f>
        <v>#REF!</v>
      </c>
      <c r="C6" s="12" t="e">
        <f>CIG!#REF!</f>
        <v>#REF!</v>
      </c>
      <c r="D6" s="4" t="e">
        <f t="shared" si="1"/>
        <v>#REF!</v>
      </c>
      <c r="E6" s="2" t="e">
        <f t="shared" si="0"/>
        <v>#REF!</v>
      </c>
      <c r="F6" s="9" t="e">
        <f>CIG!#REF!</f>
        <v>#REF!</v>
      </c>
      <c r="G6" s="11" t="e">
        <f>CIG!#REF!</f>
        <v>#REF!</v>
      </c>
      <c r="H6" s="17" t="e">
        <f>CIG!#REF!</f>
        <v>#REF!</v>
      </c>
      <c r="I6" s="5" t="e">
        <f>CIG!#REF!</f>
        <v>#REF!</v>
      </c>
      <c r="J6" s="6" t="e">
        <f>CIG!#REF!</f>
        <v>#REF!</v>
      </c>
      <c r="K6" s="10" t="e">
        <f>CIG!#REF!</f>
        <v>#REF!</v>
      </c>
      <c r="L6" s="97" t="e">
        <f>CIG!#REF!</f>
        <v>#REF!</v>
      </c>
      <c r="M6" s="12" t="e">
        <f>CIG!#REF!</f>
        <v>#REF!</v>
      </c>
      <c r="N6" s="4" t="e">
        <f>CIG!#REF!</f>
        <v>#REF!</v>
      </c>
      <c r="O6" s="18" t="e">
        <f>CIG!#REF!</f>
        <v>#REF!</v>
      </c>
      <c r="P6" s="19">
        <f t="shared" si="2"/>
        <v>0</v>
      </c>
      <c r="Q6" s="20" t="e">
        <f t="shared" si="3"/>
        <v>#REF!</v>
      </c>
      <c r="AC6" s="15"/>
    </row>
    <row r="7" spans="1:29" x14ac:dyDescent="0.25">
      <c r="A7" s="8" t="e">
        <f>CIG!#REF!</f>
        <v>#REF!</v>
      </c>
      <c r="B7" s="2" t="e">
        <f>CIG!#REF!</f>
        <v>#REF!</v>
      </c>
      <c r="C7" s="12" t="e">
        <f>CIG!#REF!</f>
        <v>#REF!</v>
      </c>
      <c r="D7" s="4" t="e">
        <f t="shared" si="1"/>
        <v>#REF!</v>
      </c>
      <c r="E7" s="2" t="e">
        <f t="shared" si="0"/>
        <v>#REF!</v>
      </c>
      <c r="F7" s="9" t="e">
        <f>CIG!#REF!</f>
        <v>#REF!</v>
      </c>
      <c r="G7" s="11" t="e">
        <f>CIG!#REF!</f>
        <v>#REF!</v>
      </c>
      <c r="H7" s="17" t="e">
        <f>CIG!#REF!</f>
        <v>#REF!</v>
      </c>
      <c r="I7" s="5" t="e">
        <f>CIG!#REF!</f>
        <v>#REF!</v>
      </c>
      <c r="J7" s="6" t="e">
        <f>CIG!#REF!</f>
        <v>#REF!</v>
      </c>
      <c r="K7" s="10" t="e">
        <f>CIG!#REF!</f>
        <v>#REF!</v>
      </c>
      <c r="L7" s="97" t="e">
        <f>CIG!#REF!</f>
        <v>#REF!</v>
      </c>
      <c r="M7" s="12" t="e">
        <f>CIG!#REF!</f>
        <v>#REF!</v>
      </c>
      <c r="N7" s="4" t="e">
        <f>CIG!#REF!</f>
        <v>#REF!</v>
      </c>
      <c r="O7" s="18" t="e">
        <f>CIG!#REF!</f>
        <v>#REF!</v>
      </c>
      <c r="P7" s="19">
        <f t="shared" si="2"/>
        <v>0</v>
      </c>
      <c r="Q7" s="20" t="e">
        <f t="shared" si="3"/>
        <v>#REF!</v>
      </c>
      <c r="AC7" s="15"/>
    </row>
    <row r="8" spans="1:29" x14ac:dyDescent="0.25">
      <c r="A8" s="8" t="e">
        <f>CIG!#REF!</f>
        <v>#REF!</v>
      </c>
      <c r="B8" s="2" t="e">
        <f>CIG!#REF!</f>
        <v>#REF!</v>
      </c>
      <c r="C8" s="12" t="e">
        <f>CIG!#REF!</f>
        <v>#REF!</v>
      </c>
      <c r="D8" s="4" t="e">
        <f t="shared" si="1"/>
        <v>#REF!</v>
      </c>
      <c r="E8" s="2" t="e">
        <f t="shared" si="0"/>
        <v>#REF!</v>
      </c>
      <c r="F8" s="9" t="e">
        <f>CIG!#REF!</f>
        <v>#REF!</v>
      </c>
      <c r="G8" s="11" t="e">
        <f>CIG!#REF!</f>
        <v>#REF!</v>
      </c>
      <c r="H8" s="17" t="e">
        <f>CIG!#REF!</f>
        <v>#REF!</v>
      </c>
      <c r="I8" s="5" t="e">
        <f>CIG!#REF!</f>
        <v>#REF!</v>
      </c>
      <c r="J8" s="6" t="e">
        <f>CIG!#REF!</f>
        <v>#REF!</v>
      </c>
      <c r="K8" s="10" t="e">
        <f>CIG!#REF!</f>
        <v>#REF!</v>
      </c>
      <c r="L8" s="97" t="e">
        <f>CIG!#REF!</f>
        <v>#REF!</v>
      </c>
      <c r="M8" s="12" t="e">
        <f>CIG!#REF!</f>
        <v>#REF!</v>
      </c>
      <c r="N8" s="4" t="e">
        <f>CIG!#REF!</f>
        <v>#REF!</v>
      </c>
      <c r="O8" s="18" t="e">
        <f>CIG!#REF!</f>
        <v>#REF!</v>
      </c>
      <c r="P8" s="19">
        <f t="shared" si="2"/>
        <v>0</v>
      </c>
      <c r="Q8" s="20" t="e">
        <f t="shared" si="3"/>
        <v>#REF!</v>
      </c>
      <c r="AC8" s="15"/>
    </row>
    <row r="9" spans="1:29" x14ac:dyDescent="0.25">
      <c r="A9" s="8" t="e">
        <f>CIG!#REF!</f>
        <v>#REF!</v>
      </c>
      <c r="B9" s="2" t="e">
        <f>CIG!#REF!</f>
        <v>#REF!</v>
      </c>
      <c r="C9" s="12" t="e">
        <f>CIG!#REF!</f>
        <v>#REF!</v>
      </c>
      <c r="D9" s="4" t="e">
        <f t="shared" si="1"/>
        <v>#REF!</v>
      </c>
      <c r="E9" s="2" t="e">
        <f t="shared" si="0"/>
        <v>#REF!</v>
      </c>
      <c r="F9" s="9" t="e">
        <f>CIG!#REF!</f>
        <v>#REF!</v>
      </c>
      <c r="G9" s="11" t="e">
        <f>CIG!#REF!</f>
        <v>#REF!</v>
      </c>
      <c r="H9" s="17" t="e">
        <f>CIG!#REF!</f>
        <v>#REF!</v>
      </c>
      <c r="I9" s="5" t="e">
        <f>CIG!#REF!</f>
        <v>#REF!</v>
      </c>
      <c r="J9" s="6" t="e">
        <f>CIG!#REF!</f>
        <v>#REF!</v>
      </c>
      <c r="K9" s="10" t="e">
        <f>CIG!#REF!</f>
        <v>#REF!</v>
      </c>
      <c r="L9" s="97" t="e">
        <f>CIG!#REF!</f>
        <v>#REF!</v>
      </c>
      <c r="M9" s="12" t="e">
        <f>CIG!#REF!</f>
        <v>#REF!</v>
      </c>
      <c r="N9" s="4" t="e">
        <f>CIG!#REF!</f>
        <v>#REF!</v>
      </c>
      <c r="O9" s="18" t="e">
        <f>CIG!#REF!</f>
        <v>#REF!</v>
      </c>
      <c r="P9" s="19">
        <f t="shared" si="2"/>
        <v>10996.1</v>
      </c>
      <c r="Q9" s="20" t="e">
        <f t="shared" si="3"/>
        <v>#REF!</v>
      </c>
      <c r="R9" s="13">
        <v>3493.5</v>
      </c>
      <c r="S9" s="13">
        <v>2412.8000000000002</v>
      </c>
      <c r="T9" s="13">
        <v>5089.8</v>
      </c>
      <c r="AC9" s="15"/>
    </row>
    <row r="10" spans="1:29" x14ac:dyDescent="0.25">
      <c r="A10" s="8" t="e">
        <f>CIG!#REF!</f>
        <v>#REF!</v>
      </c>
      <c r="B10" s="2" t="e">
        <f>CIG!#REF!</f>
        <v>#REF!</v>
      </c>
      <c r="C10" s="12" t="e">
        <f>CIG!#REF!</f>
        <v>#REF!</v>
      </c>
      <c r="D10" s="4" t="e">
        <f t="shared" si="1"/>
        <v>#REF!</v>
      </c>
      <c r="E10" s="2" t="e">
        <f t="shared" si="0"/>
        <v>#REF!</v>
      </c>
      <c r="F10" s="9" t="e">
        <f>CIG!#REF!</f>
        <v>#REF!</v>
      </c>
      <c r="G10" s="11" t="e">
        <f>CIG!#REF!</f>
        <v>#REF!</v>
      </c>
      <c r="H10" s="17" t="e">
        <f>CIG!#REF!</f>
        <v>#REF!</v>
      </c>
      <c r="I10" s="5" t="e">
        <f>CIG!#REF!</f>
        <v>#REF!</v>
      </c>
      <c r="J10" s="6" t="e">
        <f>CIG!#REF!</f>
        <v>#REF!</v>
      </c>
      <c r="K10" s="10" t="e">
        <f>CIG!#REF!</f>
        <v>#REF!</v>
      </c>
      <c r="L10" s="97" t="e">
        <f>CIG!#REF!</f>
        <v>#REF!</v>
      </c>
      <c r="M10" s="12" t="e">
        <f>CIG!#REF!</f>
        <v>#REF!</v>
      </c>
      <c r="N10" s="4" t="e">
        <f>CIG!#REF!</f>
        <v>#REF!</v>
      </c>
      <c r="O10" s="18" t="e">
        <f>CIG!#REF!</f>
        <v>#REF!</v>
      </c>
      <c r="P10" s="19">
        <f t="shared" si="2"/>
        <v>0</v>
      </c>
      <c r="Q10" s="20" t="e">
        <f t="shared" si="3"/>
        <v>#REF!</v>
      </c>
      <c r="AC10" s="15"/>
    </row>
    <row r="11" spans="1:29" x14ac:dyDescent="0.25">
      <c r="A11" s="8" t="e">
        <f>CIG!#REF!</f>
        <v>#REF!</v>
      </c>
      <c r="B11" s="2" t="e">
        <f>CIG!#REF!</f>
        <v>#REF!</v>
      </c>
      <c r="C11" s="12" t="e">
        <f>CIG!#REF!</f>
        <v>#REF!</v>
      </c>
      <c r="D11" s="4" t="e">
        <f t="shared" si="1"/>
        <v>#REF!</v>
      </c>
      <c r="E11" s="2" t="e">
        <f t="shared" si="0"/>
        <v>#REF!</v>
      </c>
      <c r="F11" s="9" t="e">
        <f>CIG!#REF!</f>
        <v>#REF!</v>
      </c>
      <c r="G11" s="11" t="e">
        <f>CIG!#REF!</f>
        <v>#REF!</v>
      </c>
      <c r="H11" s="17" t="e">
        <f>CIG!#REF!</f>
        <v>#REF!</v>
      </c>
      <c r="I11" s="5" t="e">
        <f>CIG!#REF!</f>
        <v>#REF!</v>
      </c>
      <c r="J11" s="6" t="e">
        <f>CIG!#REF!</f>
        <v>#REF!</v>
      </c>
      <c r="K11" s="10" t="e">
        <f>CIG!#REF!</f>
        <v>#REF!</v>
      </c>
      <c r="L11" s="97" t="e">
        <f>CIG!#REF!</f>
        <v>#REF!</v>
      </c>
      <c r="M11" s="12" t="e">
        <f>CIG!#REF!</f>
        <v>#REF!</v>
      </c>
      <c r="N11" s="4" t="e">
        <f>CIG!#REF!</f>
        <v>#REF!</v>
      </c>
      <c r="O11" s="18" t="e">
        <f>CIG!#REF!</f>
        <v>#REF!</v>
      </c>
      <c r="P11" s="19">
        <f t="shared" si="2"/>
        <v>0</v>
      </c>
      <c r="Q11" s="20" t="e">
        <f t="shared" si="3"/>
        <v>#REF!</v>
      </c>
      <c r="AC11" s="15"/>
    </row>
    <row r="12" spans="1:29" x14ac:dyDescent="0.25">
      <c r="A12" s="8" t="e">
        <f>CIG!#REF!</f>
        <v>#REF!</v>
      </c>
      <c r="B12" s="2" t="e">
        <f>CIG!#REF!</f>
        <v>#REF!</v>
      </c>
      <c r="C12" s="12" t="e">
        <f>CIG!#REF!</f>
        <v>#REF!</v>
      </c>
      <c r="D12" s="4" t="e">
        <f t="shared" si="1"/>
        <v>#REF!</v>
      </c>
      <c r="E12" s="2" t="e">
        <f t="shared" si="0"/>
        <v>#REF!</v>
      </c>
      <c r="F12" s="9" t="e">
        <f>CIG!#REF!</f>
        <v>#REF!</v>
      </c>
      <c r="G12" s="11" t="e">
        <f>CIG!#REF!</f>
        <v>#REF!</v>
      </c>
      <c r="H12" s="17" t="e">
        <f>CIG!#REF!</f>
        <v>#REF!</v>
      </c>
      <c r="I12" s="5" t="e">
        <f>CIG!#REF!</f>
        <v>#REF!</v>
      </c>
      <c r="J12" s="6" t="e">
        <f>CIG!#REF!</f>
        <v>#REF!</v>
      </c>
      <c r="K12" s="10" t="e">
        <f>CIG!#REF!</f>
        <v>#REF!</v>
      </c>
      <c r="L12" s="97" t="e">
        <f>CIG!#REF!</f>
        <v>#REF!</v>
      </c>
      <c r="M12" s="12" t="e">
        <f>CIG!#REF!</f>
        <v>#REF!</v>
      </c>
      <c r="N12" s="4" t="e">
        <f>CIG!#REF!</f>
        <v>#REF!</v>
      </c>
      <c r="O12" s="18" t="e">
        <f>CIG!#REF!</f>
        <v>#REF!</v>
      </c>
      <c r="P12" s="19">
        <f t="shared" si="2"/>
        <v>0</v>
      </c>
      <c r="Q12" s="20" t="e">
        <f t="shared" si="3"/>
        <v>#REF!</v>
      </c>
      <c r="AC12" s="15"/>
    </row>
    <row r="13" spans="1:29" x14ac:dyDescent="0.25">
      <c r="A13" s="8" t="e">
        <f>CIG!#REF!</f>
        <v>#REF!</v>
      </c>
      <c r="B13" s="2" t="e">
        <f>CIG!#REF!</f>
        <v>#REF!</v>
      </c>
      <c r="C13" s="12" t="e">
        <f>CIG!#REF!</f>
        <v>#REF!</v>
      </c>
      <c r="D13" s="4" t="e">
        <f t="shared" si="1"/>
        <v>#REF!</v>
      </c>
      <c r="E13" s="2" t="e">
        <f t="shared" si="0"/>
        <v>#REF!</v>
      </c>
      <c r="F13" s="9" t="e">
        <f>CIG!#REF!</f>
        <v>#REF!</v>
      </c>
      <c r="G13" s="11" t="e">
        <f>CIG!#REF!</f>
        <v>#REF!</v>
      </c>
      <c r="H13" s="17" t="e">
        <f>CIG!#REF!</f>
        <v>#REF!</v>
      </c>
      <c r="I13" s="5" t="e">
        <f>CIG!#REF!</f>
        <v>#REF!</v>
      </c>
      <c r="J13" s="6" t="e">
        <f>CIG!#REF!</f>
        <v>#REF!</v>
      </c>
      <c r="K13" s="10" t="e">
        <f>CIG!#REF!</f>
        <v>#REF!</v>
      </c>
      <c r="L13" s="97" t="e">
        <f>CIG!#REF!</f>
        <v>#REF!</v>
      </c>
      <c r="M13" s="12" t="e">
        <f>CIG!#REF!</f>
        <v>#REF!</v>
      </c>
      <c r="N13" s="4" t="e">
        <f>CIG!#REF!</f>
        <v>#REF!</v>
      </c>
      <c r="O13" s="18" t="e">
        <f>CIG!#REF!</f>
        <v>#REF!</v>
      </c>
      <c r="P13" s="19">
        <f t="shared" si="2"/>
        <v>0</v>
      </c>
      <c r="Q13" s="20" t="e">
        <f t="shared" si="3"/>
        <v>#REF!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2"/>
    </row>
    <row r="14" spans="1:29" x14ac:dyDescent="0.25">
      <c r="A14" s="8" t="e">
        <f>CIG!#REF!</f>
        <v>#REF!</v>
      </c>
      <c r="B14" s="2" t="e">
        <f>CIG!#REF!</f>
        <v>#REF!</v>
      </c>
      <c r="C14" s="12" t="e">
        <f>CIG!#REF!</f>
        <v>#REF!</v>
      </c>
      <c r="D14" s="4" t="e">
        <f t="shared" si="1"/>
        <v>#REF!</v>
      </c>
      <c r="E14" s="2" t="e">
        <f t="shared" si="0"/>
        <v>#REF!</v>
      </c>
      <c r="F14" s="9" t="e">
        <f>CIG!#REF!</f>
        <v>#REF!</v>
      </c>
      <c r="G14" s="11" t="e">
        <f>CIG!#REF!</f>
        <v>#REF!</v>
      </c>
      <c r="H14" s="17" t="e">
        <f>CIG!#REF!</f>
        <v>#REF!</v>
      </c>
      <c r="I14" s="5" t="e">
        <f>CIG!#REF!</f>
        <v>#REF!</v>
      </c>
      <c r="J14" s="6" t="e">
        <f>CIG!#REF!</f>
        <v>#REF!</v>
      </c>
      <c r="K14" s="10" t="e">
        <f>CIG!#REF!</f>
        <v>#REF!</v>
      </c>
      <c r="L14" s="97" t="e">
        <f>CIG!#REF!</f>
        <v>#REF!</v>
      </c>
      <c r="M14" s="12" t="e">
        <f>CIG!#REF!</f>
        <v>#REF!</v>
      </c>
      <c r="N14" s="4" t="e">
        <f>CIG!#REF!</f>
        <v>#REF!</v>
      </c>
      <c r="O14" s="18" t="e">
        <f>CIG!#REF!</f>
        <v>#REF!</v>
      </c>
      <c r="P14" s="19">
        <f t="shared" si="2"/>
        <v>2766</v>
      </c>
      <c r="Q14" s="20" t="e">
        <f t="shared" si="3"/>
        <v>#REF!</v>
      </c>
      <c r="U14" s="13">
        <f>435+2331</f>
        <v>2766</v>
      </c>
      <c r="AC14" s="15"/>
    </row>
    <row r="15" spans="1:29" x14ac:dyDescent="0.25">
      <c r="A15" s="8" t="e">
        <f>CIG!#REF!</f>
        <v>#REF!</v>
      </c>
      <c r="B15" s="2" t="e">
        <f>CIG!#REF!</f>
        <v>#REF!</v>
      </c>
      <c r="C15" s="12" t="e">
        <f>CIG!#REF!</f>
        <v>#REF!</v>
      </c>
      <c r="D15" s="4" t="e">
        <f t="shared" si="1"/>
        <v>#REF!</v>
      </c>
      <c r="E15" s="2" t="e">
        <f t="shared" si="0"/>
        <v>#REF!</v>
      </c>
      <c r="F15" s="9" t="e">
        <f>CIG!#REF!</f>
        <v>#REF!</v>
      </c>
      <c r="G15" s="11" t="e">
        <f>CIG!#REF!</f>
        <v>#REF!</v>
      </c>
      <c r="H15" s="17" t="e">
        <f>CIG!#REF!</f>
        <v>#REF!</v>
      </c>
      <c r="I15" s="5" t="e">
        <f>CIG!#REF!</f>
        <v>#REF!</v>
      </c>
      <c r="J15" s="6" t="e">
        <f>CIG!#REF!</f>
        <v>#REF!</v>
      </c>
      <c r="K15" s="10" t="e">
        <f>CIG!#REF!</f>
        <v>#REF!</v>
      </c>
      <c r="L15" s="97" t="e">
        <f>CIG!#REF!</f>
        <v>#REF!</v>
      </c>
      <c r="M15" s="12" t="e">
        <f>CIG!#REF!</f>
        <v>#REF!</v>
      </c>
      <c r="N15" s="4" t="e">
        <f>CIG!#REF!</f>
        <v>#REF!</v>
      </c>
      <c r="O15" s="18" t="e">
        <f>CIG!#REF!</f>
        <v>#REF!</v>
      </c>
      <c r="P15" s="19">
        <f t="shared" si="2"/>
        <v>0</v>
      </c>
      <c r="Q15" s="20" t="e">
        <f t="shared" si="3"/>
        <v>#REF!</v>
      </c>
      <c r="AC15" s="15"/>
    </row>
    <row r="16" spans="1:29" x14ac:dyDescent="0.25">
      <c r="A16" s="8" t="e">
        <f>CIG!#REF!</f>
        <v>#REF!</v>
      </c>
      <c r="B16" s="2" t="e">
        <f>CIG!#REF!</f>
        <v>#REF!</v>
      </c>
      <c r="C16" s="12" t="e">
        <f>CIG!#REF!</f>
        <v>#REF!</v>
      </c>
      <c r="D16" s="4" t="e">
        <f t="shared" si="1"/>
        <v>#REF!</v>
      </c>
      <c r="E16" s="2" t="e">
        <f t="shared" si="0"/>
        <v>#REF!</v>
      </c>
      <c r="F16" s="9" t="e">
        <f>CIG!#REF!</f>
        <v>#REF!</v>
      </c>
      <c r="G16" s="11" t="e">
        <f>CIG!#REF!</f>
        <v>#REF!</v>
      </c>
      <c r="H16" s="17" t="e">
        <f>CIG!#REF!</f>
        <v>#REF!</v>
      </c>
      <c r="I16" s="5" t="e">
        <f>CIG!#REF!</f>
        <v>#REF!</v>
      </c>
      <c r="J16" s="6" t="e">
        <f>CIG!#REF!</f>
        <v>#REF!</v>
      </c>
      <c r="K16" s="10" t="e">
        <f>CIG!#REF!</f>
        <v>#REF!</v>
      </c>
      <c r="L16" s="97" t="e">
        <f>CIG!#REF!</f>
        <v>#REF!</v>
      </c>
      <c r="M16" s="12" t="e">
        <f>CIG!#REF!</f>
        <v>#REF!</v>
      </c>
      <c r="N16" s="4" t="e">
        <f>CIG!#REF!</f>
        <v>#REF!</v>
      </c>
      <c r="O16" s="18" t="e">
        <f>CIG!#REF!</f>
        <v>#REF!</v>
      </c>
      <c r="P16" s="19">
        <f t="shared" si="2"/>
        <v>460</v>
      </c>
      <c r="Q16" s="20" t="e">
        <f t="shared" si="3"/>
        <v>#REF!</v>
      </c>
      <c r="S16" s="13">
        <v>460</v>
      </c>
      <c r="AC16" s="15"/>
    </row>
    <row r="17" spans="1:29" x14ac:dyDescent="0.25">
      <c r="A17" s="8" t="e">
        <f>CIG!#REF!</f>
        <v>#REF!</v>
      </c>
      <c r="B17" s="2" t="e">
        <f>CIG!#REF!</f>
        <v>#REF!</v>
      </c>
      <c r="C17" s="12" t="e">
        <f>CIG!#REF!</f>
        <v>#REF!</v>
      </c>
      <c r="D17" s="4" t="e">
        <f t="shared" si="1"/>
        <v>#REF!</v>
      </c>
      <c r="E17" s="2" t="e">
        <f t="shared" si="0"/>
        <v>#REF!</v>
      </c>
      <c r="F17" s="9" t="e">
        <f>CIG!#REF!</f>
        <v>#REF!</v>
      </c>
      <c r="G17" s="11" t="e">
        <f>CIG!#REF!</f>
        <v>#REF!</v>
      </c>
      <c r="H17" s="17" t="e">
        <f>CIG!#REF!</f>
        <v>#REF!</v>
      </c>
      <c r="I17" s="5" t="e">
        <f>CIG!#REF!</f>
        <v>#REF!</v>
      </c>
      <c r="J17" s="6" t="e">
        <f>CIG!#REF!</f>
        <v>#REF!</v>
      </c>
      <c r="K17" s="10" t="e">
        <f>CIG!#REF!</f>
        <v>#REF!</v>
      </c>
      <c r="L17" s="97" t="e">
        <f>CIG!#REF!</f>
        <v>#REF!</v>
      </c>
      <c r="M17" s="12" t="e">
        <f>CIG!#REF!</f>
        <v>#REF!</v>
      </c>
      <c r="N17" s="4" t="e">
        <f>CIG!#REF!</f>
        <v>#REF!</v>
      </c>
      <c r="O17" s="18" t="e">
        <f>CIG!#REF!</f>
        <v>#REF!</v>
      </c>
      <c r="P17" s="19">
        <f t="shared" si="2"/>
        <v>1069.5</v>
      </c>
      <c r="Q17" s="20" t="e">
        <f t="shared" si="3"/>
        <v>#REF!</v>
      </c>
      <c r="S17" s="13">
        <v>949.5</v>
      </c>
      <c r="U17" s="13">
        <v>120</v>
      </c>
      <c r="AC17" s="15"/>
    </row>
    <row r="18" spans="1:29" x14ac:dyDescent="0.25">
      <c r="A18" s="8" t="e">
        <f>CIG!#REF!</f>
        <v>#REF!</v>
      </c>
      <c r="B18" s="2" t="e">
        <f>CIG!#REF!</f>
        <v>#REF!</v>
      </c>
      <c r="C18" s="12" t="e">
        <f>CIG!#REF!</f>
        <v>#REF!</v>
      </c>
      <c r="D18" s="4" t="e">
        <f t="shared" si="1"/>
        <v>#REF!</v>
      </c>
      <c r="E18" s="2" t="e">
        <f t="shared" si="0"/>
        <v>#REF!</v>
      </c>
      <c r="F18" s="9" t="e">
        <f>CIG!#REF!</f>
        <v>#REF!</v>
      </c>
      <c r="G18" s="11" t="e">
        <f>CIG!#REF!</f>
        <v>#REF!</v>
      </c>
      <c r="H18" s="17" t="e">
        <f>CIG!#REF!</f>
        <v>#REF!</v>
      </c>
      <c r="I18" s="5" t="e">
        <f>CIG!#REF!</f>
        <v>#REF!</v>
      </c>
      <c r="J18" s="6" t="e">
        <f>CIG!#REF!</f>
        <v>#REF!</v>
      </c>
      <c r="K18" s="10" t="e">
        <f>CIG!#REF!</f>
        <v>#REF!</v>
      </c>
      <c r="L18" s="97" t="e">
        <f>CIG!#REF!</f>
        <v>#REF!</v>
      </c>
      <c r="M18" s="12" t="e">
        <f>CIG!#REF!</f>
        <v>#REF!</v>
      </c>
      <c r="N18" s="4" t="e">
        <f>CIG!#REF!</f>
        <v>#REF!</v>
      </c>
      <c r="O18" s="18" t="e">
        <f>CIG!#REF!</f>
        <v>#REF!</v>
      </c>
      <c r="P18" s="19">
        <f t="shared" si="2"/>
        <v>0</v>
      </c>
      <c r="Q18" s="20" t="e">
        <f t="shared" si="3"/>
        <v>#REF!</v>
      </c>
      <c r="AC18" s="15"/>
    </row>
    <row r="19" spans="1:29" x14ac:dyDescent="0.25">
      <c r="A19" s="8" t="e">
        <f>CIG!#REF!</f>
        <v>#REF!</v>
      </c>
      <c r="B19" s="2" t="e">
        <f>CIG!#REF!</f>
        <v>#REF!</v>
      </c>
      <c r="C19" s="12" t="e">
        <f>CIG!#REF!</f>
        <v>#REF!</v>
      </c>
      <c r="D19" s="4" t="e">
        <f t="shared" si="1"/>
        <v>#REF!</v>
      </c>
      <c r="E19" s="2" t="e">
        <f t="shared" si="0"/>
        <v>#REF!</v>
      </c>
      <c r="F19" s="9" t="e">
        <f>CIG!#REF!</f>
        <v>#REF!</v>
      </c>
      <c r="G19" s="11" t="e">
        <f>CIG!#REF!</f>
        <v>#REF!</v>
      </c>
      <c r="H19" s="17" t="e">
        <f>CIG!#REF!</f>
        <v>#REF!</v>
      </c>
      <c r="I19" s="5" t="e">
        <f>CIG!#REF!</f>
        <v>#REF!</v>
      </c>
      <c r="J19" s="6" t="e">
        <f>CIG!#REF!</f>
        <v>#REF!</v>
      </c>
      <c r="K19" s="10" t="e">
        <f>CIG!#REF!</f>
        <v>#REF!</v>
      </c>
      <c r="L19" s="97" t="e">
        <f>CIG!#REF!</f>
        <v>#REF!</v>
      </c>
      <c r="M19" s="12" t="e">
        <f>CIG!#REF!</f>
        <v>#REF!</v>
      </c>
      <c r="N19" s="4" t="e">
        <f>CIG!#REF!</f>
        <v>#REF!</v>
      </c>
      <c r="O19" s="18" t="e">
        <f>CIG!#REF!</f>
        <v>#REF!</v>
      </c>
      <c r="P19" s="19">
        <f t="shared" si="2"/>
        <v>3519</v>
      </c>
      <c r="Q19" s="20" t="e">
        <f t="shared" si="3"/>
        <v>#REF!</v>
      </c>
      <c r="R19" s="13">
        <f>560+1525</f>
        <v>2085</v>
      </c>
      <c r="S19" s="13">
        <f>846+588</f>
        <v>1434</v>
      </c>
      <c r="AC19" s="15"/>
    </row>
    <row r="20" spans="1:29" x14ac:dyDescent="0.25">
      <c r="A20" s="8" t="e">
        <f>CIG!#REF!</f>
        <v>#REF!</v>
      </c>
      <c r="B20" s="2" t="e">
        <f>CIG!#REF!</f>
        <v>#REF!</v>
      </c>
      <c r="C20" s="12" t="e">
        <f>CIG!#REF!</f>
        <v>#REF!</v>
      </c>
      <c r="D20" s="4" t="e">
        <f t="shared" si="1"/>
        <v>#REF!</v>
      </c>
      <c r="E20" s="2" t="e">
        <f t="shared" si="0"/>
        <v>#REF!</v>
      </c>
      <c r="F20" s="9" t="e">
        <f>CIG!#REF!</f>
        <v>#REF!</v>
      </c>
      <c r="G20" s="11" t="e">
        <f>CIG!#REF!</f>
        <v>#REF!</v>
      </c>
      <c r="H20" s="17" t="e">
        <f>CIG!#REF!</f>
        <v>#REF!</v>
      </c>
      <c r="I20" s="5" t="e">
        <f>CIG!#REF!</f>
        <v>#REF!</v>
      </c>
      <c r="J20" s="6" t="e">
        <f>CIG!#REF!</f>
        <v>#REF!</v>
      </c>
      <c r="K20" s="10" t="e">
        <f>CIG!#REF!</f>
        <v>#REF!</v>
      </c>
      <c r="L20" s="97" t="e">
        <f>CIG!#REF!</f>
        <v>#REF!</v>
      </c>
      <c r="M20" s="12" t="e">
        <f>CIG!#REF!</f>
        <v>#REF!</v>
      </c>
      <c r="N20" s="4" t="e">
        <f>CIG!#REF!</f>
        <v>#REF!</v>
      </c>
      <c r="O20" s="18" t="e">
        <f>CIG!#REF!</f>
        <v>#REF!</v>
      </c>
      <c r="P20" s="19">
        <f t="shared" si="2"/>
        <v>173.49</v>
      </c>
      <c r="Q20" s="20" t="e">
        <f t="shared" si="3"/>
        <v>#REF!</v>
      </c>
      <c r="V20" s="13">
        <v>173.49</v>
      </c>
      <c r="AC20" s="15"/>
    </row>
    <row r="21" spans="1:29" x14ac:dyDescent="0.25">
      <c r="A21" s="8" t="e">
        <f>CIG!#REF!</f>
        <v>#REF!</v>
      </c>
      <c r="B21" s="2" t="e">
        <f>CIG!#REF!</f>
        <v>#REF!</v>
      </c>
      <c r="C21" s="12" t="e">
        <f>CIG!#REF!</f>
        <v>#REF!</v>
      </c>
      <c r="D21" s="4" t="e">
        <f t="shared" si="1"/>
        <v>#REF!</v>
      </c>
      <c r="E21" s="2" t="e">
        <f t="shared" si="0"/>
        <v>#REF!</v>
      </c>
      <c r="F21" s="9" t="e">
        <f>CIG!#REF!</f>
        <v>#REF!</v>
      </c>
      <c r="G21" s="11" t="e">
        <f>CIG!#REF!</f>
        <v>#REF!</v>
      </c>
      <c r="H21" s="17" t="e">
        <f>CIG!#REF!</f>
        <v>#REF!</v>
      </c>
      <c r="I21" s="5" t="e">
        <f>CIG!#REF!</f>
        <v>#REF!</v>
      </c>
      <c r="J21" s="6" t="e">
        <f>CIG!#REF!</f>
        <v>#REF!</v>
      </c>
      <c r="K21" s="10" t="e">
        <f>CIG!#REF!</f>
        <v>#REF!</v>
      </c>
      <c r="L21" s="97" t="e">
        <f>CIG!#REF!</f>
        <v>#REF!</v>
      </c>
      <c r="M21" s="12" t="e">
        <f>CIG!#REF!</f>
        <v>#REF!</v>
      </c>
      <c r="N21" s="4" t="e">
        <f>CIG!#REF!</f>
        <v>#REF!</v>
      </c>
      <c r="O21" s="18" t="e">
        <f>CIG!#REF!</f>
        <v>#REF!</v>
      </c>
      <c r="P21" s="19">
        <f t="shared" si="2"/>
        <v>0</v>
      </c>
      <c r="Q21" s="20" t="e">
        <f t="shared" si="3"/>
        <v>#REF!</v>
      </c>
      <c r="AC21" s="15"/>
    </row>
    <row r="22" spans="1:29" x14ac:dyDescent="0.25">
      <c r="A22" s="8" t="e">
        <f>CIG!#REF!</f>
        <v>#REF!</v>
      </c>
      <c r="B22" s="2" t="e">
        <f>CIG!#REF!</f>
        <v>#REF!</v>
      </c>
      <c r="C22" s="12" t="e">
        <f>CIG!#REF!</f>
        <v>#REF!</v>
      </c>
      <c r="D22" s="4" t="e">
        <f t="shared" si="1"/>
        <v>#REF!</v>
      </c>
      <c r="E22" s="2" t="e">
        <f t="shared" si="0"/>
        <v>#REF!</v>
      </c>
      <c r="F22" s="9" t="e">
        <f>CIG!#REF!</f>
        <v>#REF!</v>
      </c>
      <c r="G22" s="11" t="e">
        <f>CIG!#REF!</f>
        <v>#REF!</v>
      </c>
      <c r="H22" s="17" t="e">
        <f>CIG!#REF!</f>
        <v>#REF!</v>
      </c>
      <c r="I22" s="5" t="e">
        <f>CIG!#REF!</f>
        <v>#REF!</v>
      </c>
      <c r="J22" s="6" t="e">
        <f>CIG!#REF!</f>
        <v>#REF!</v>
      </c>
      <c r="K22" s="10" t="e">
        <f>CIG!#REF!</f>
        <v>#REF!</v>
      </c>
      <c r="L22" s="97" t="e">
        <f>CIG!#REF!</f>
        <v>#REF!</v>
      </c>
      <c r="M22" s="12" t="e">
        <f>CIG!#REF!</f>
        <v>#REF!</v>
      </c>
      <c r="N22" s="4" t="e">
        <f>CIG!#REF!</f>
        <v>#REF!</v>
      </c>
      <c r="O22" s="18" t="e">
        <f>CIG!#REF!</f>
        <v>#REF!</v>
      </c>
      <c r="P22" s="19">
        <f t="shared" si="2"/>
        <v>0</v>
      </c>
      <c r="Q22" s="20" t="e">
        <f t="shared" si="3"/>
        <v>#REF!</v>
      </c>
      <c r="AC22" s="15"/>
    </row>
    <row r="23" spans="1:29" x14ac:dyDescent="0.25">
      <c r="A23" s="8" t="e">
        <f>CIG!#REF!</f>
        <v>#REF!</v>
      </c>
      <c r="B23" s="2" t="e">
        <f>CIG!#REF!</f>
        <v>#REF!</v>
      </c>
      <c r="C23" s="12" t="e">
        <f>CIG!#REF!</f>
        <v>#REF!</v>
      </c>
      <c r="D23" s="4" t="e">
        <f t="shared" si="1"/>
        <v>#REF!</v>
      </c>
      <c r="E23" s="2" t="e">
        <f t="shared" si="0"/>
        <v>#REF!</v>
      </c>
      <c r="F23" s="9" t="e">
        <f>CIG!#REF!</f>
        <v>#REF!</v>
      </c>
      <c r="G23" s="11" t="e">
        <f>CIG!#REF!</f>
        <v>#REF!</v>
      </c>
      <c r="H23" s="17" t="e">
        <f>CIG!#REF!</f>
        <v>#REF!</v>
      </c>
      <c r="I23" s="5" t="e">
        <f>CIG!#REF!</f>
        <v>#REF!</v>
      </c>
      <c r="J23" s="6" t="e">
        <f>CIG!#REF!</f>
        <v>#REF!</v>
      </c>
      <c r="K23" s="10" t="e">
        <f>CIG!#REF!</f>
        <v>#REF!</v>
      </c>
      <c r="L23" s="97" t="e">
        <f>CIG!#REF!</f>
        <v>#REF!</v>
      </c>
      <c r="M23" s="12" t="e">
        <f>CIG!#REF!</f>
        <v>#REF!</v>
      </c>
      <c r="N23" s="4" t="e">
        <f>CIG!#REF!</f>
        <v>#REF!</v>
      </c>
      <c r="O23" s="18" t="e">
        <f>CIG!#REF!</f>
        <v>#REF!</v>
      </c>
      <c r="P23" s="19">
        <f t="shared" si="2"/>
        <v>400</v>
      </c>
      <c r="Q23" s="20" t="e">
        <f t="shared" si="3"/>
        <v>#REF!</v>
      </c>
      <c r="U23" s="13">
        <v>400</v>
      </c>
      <c r="AC23" s="15"/>
    </row>
    <row r="24" spans="1:29" x14ac:dyDescent="0.25">
      <c r="A24" s="8" t="e">
        <f>CIG!#REF!</f>
        <v>#REF!</v>
      </c>
      <c r="B24" s="2" t="e">
        <f>CIG!#REF!</f>
        <v>#REF!</v>
      </c>
      <c r="C24" s="12" t="e">
        <f>CIG!#REF!</f>
        <v>#REF!</v>
      </c>
      <c r="D24" s="4" t="e">
        <f t="shared" si="1"/>
        <v>#REF!</v>
      </c>
      <c r="E24" s="2" t="e">
        <f t="shared" si="0"/>
        <v>#REF!</v>
      </c>
      <c r="F24" s="9" t="e">
        <f>CIG!#REF!</f>
        <v>#REF!</v>
      </c>
      <c r="G24" s="11" t="e">
        <f>CIG!#REF!</f>
        <v>#REF!</v>
      </c>
      <c r="H24" s="17" t="e">
        <f>CIG!#REF!</f>
        <v>#REF!</v>
      </c>
      <c r="I24" s="5" t="e">
        <f>CIG!#REF!</f>
        <v>#REF!</v>
      </c>
      <c r="J24" s="6" t="e">
        <f>CIG!#REF!</f>
        <v>#REF!</v>
      </c>
      <c r="K24" s="10" t="e">
        <f>CIG!#REF!</f>
        <v>#REF!</v>
      </c>
      <c r="L24" s="97" t="e">
        <f>CIG!#REF!</f>
        <v>#REF!</v>
      </c>
      <c r="M24" s="12" t="e">
        <f>CIG!#REF!</f>
        <v>#REF!</v>
      </c>
      <c r="N24" s="4" t="e">
        <f>CIG!#REF!</f>
        <v>#REF!</v>
      </c>
      <c r="O24" s="18" t="e">
        <f>CIG!#REF!</f>
        <v>#REF!</v>
      </c>
      <c r="P24" s="19">
        <f t="shared" si="2"/>
        <v>1736.67</v>
      </c>
      <c r="Q24" s="20" t="e">
        <f t="shared" si="3"/>
        <v>#REF!</v>
      </c>
      <c r="R24" s="13">
        <v>700</v>
      </c>
      <c r="S24" s="13">
        <v>226</v>
      </c>
      <c r="T24" s="13">
        <v>707.67</v>
      </c>
      <c r="V24" s="13">
        <v>103</v>
      </c>
      <c r="AC24" s="15"/>
    </row>
    <row r="25" spans="1:29" x14ac:dyDescent="0.25">
      <c r="A25" s="8" t="e">
        <f>CIG!#REF!</f>
        <v>#REF!</v>
      </c>
      <c r="B25" s="2" t="e">
        <f>CIG!#REF!</f>
        <v>#REF!</v>
      </c>
      <c r="C25" s="12" t="e">
        <f>CIG!#REF!</f>
        <v>#REF!</v>
      </c>
      <c r="D25" s="4" t="e">
        <f t="shared" si="1"/>
        <v>#REF!</v>
      </c>
      <c r="E25" s="2" t="e">
        <f t="shared" si="0"/>
        <v>#REF!</v>
      </c>
      <c r="F25" s="9" t="e">
        <f>CIG!#REF!</f>
        <v>#REF!</v>
      </c>
      <c r="G25" s="11" t="e">
        <f>CIG!#REF!</f>
        <v>#REF!</v>
      </c>
      <c r="H25" s="17" t="e">
        <f>CIG!#REF!</f>
        <v>#REF!</v>
      </c>
      <c r="I25" s="5" t="e">
        <f>CIG!#REF!</f>
        <v>#REF!</v>
      </c>
      <c r="J25" s="6" t="e">
        <f>CIG!#REF!</f>
        <v>#REF!</v>
      </c>
      <c r="K25" s="10" t="e">
        <f>CIG!#REF!</f>
        <v>#REF!</v>
      </c>
      <c r="L25" s="97" t="e">
        <f>CIG!#REF!</f>
        <v>#REF!</v>
      </c>
      <c r="M25" s="12" t="e">
        <f>CIG!#REF!</f>
        <v>#REF!</v>
      </c>
      <c r="N25" s="4" t="e">
        <f>CIG!#REF!</f>
        <v>#REF!</v>
      </c>
      <c r="O25" s="18" t="e">
        <f>CIG!#REF!</f>
        <v>#REF!</v>
      </c>
      <c r="P25" s="19">
        <f t="shared" si="2"/>
        <v>228</v>
      </c>
      <c r="Q25" s="20" t="e">
        <f t="shared" si="3"/>
        <v>#REF!</v>
      </c>
      <c r="S25" s="13">
        <v>114</v>
      </c>
      <c r="U25" s="13">
        <v>114</v>
      </c>
      <c r="AC25" s="15"/>
    </row>
    <row r="26" spans="1:29" x14ac:dyDescent="0.25">
      <c r="A26" s="8" t="e">
        <f>CIG!#REF!</f>
        <v>#REF!</v>
      </c>
      <c r="B26" s="2" t="e">
        <f>CIG!#REF!</f>
        <v>#REF!</v>
      </c>
      <c r="C26" s="12" t="e">
        <f>CIG!#REF!</f>
        <v>#REF!</v>
      </c>
      <c r="D26" s="4" t="e">
        <f t="shared" si="1"/>
        <v>#REF!</v>
      </c>
      <c r="E26" s="2" t="e">
        <f t="shared" si="0"/>
        <v>#REF!</v>
      </c>
      <c r="F26" s="9" t="e">
        <f>CIG!#REF!</f>
        <v>#REF!</v>
      </c>
      <c r="G26" s="11" t="e">
        <f>CIG!#REF!</f>
        <v>#REF!</v>
      </c>
      <c r="H26" s="17" t="e">
        <f>CIG!#REF!</f>
        <v>#REF!</v>
      </c>
      <c r="I26" s="5" t="e">
        <f>CIG!#REF!</f>
        <v>#REF!</v>
      </c>
      <c r="J26" s="6" t="e">
        <f>CIG!#REF!</f>
        <v>#REF!</v>
      </c>
      <c r="K26" s="10" t="e">
        <f>CIG!#REF!</f>
        <v>#REF!</v>
      </c>
      <c r="L26" s="97" t="e">
        <f>CIG!#REF!</f>
        <v>#REF!</v>
      </c>
      <c r="M26" s="12" t="e">
        <f>CIG!#REF!</f>
        <v>#REF!</v>
      </c>
      <c r="N26" s="4" t="e">
        <f>CIG!#REF!</f>
        <v>#REF!</v>
      </c>
      <c r="O26" s="18" t="e">
        <f>CIG!#REF!</f>
        <v>#REF!</v>
      </c>
      <c r="P26" s="19">
        <f t="shared" si="2"/>
        <v>340</v>
      </c>
      <c r="Q26" s="20" t="e">
        <f t="shared" si="3"/>
        <v>#REF!</v>
      </c>
      <c r="U26" s="13">
        <v>340</v>
      </c>
      <c r="AC26" s="15"/>
    </row>
    <row r="27" spans="1:29" x14ac:dyDescent="0.25">
      <c r="A27" s="8" t="e">
        <f>CIG!#REF!</f>
        <v>#REF!</v>
      </c>
      <c r="B27" s="2" t="e">
        <f>CIG!#REF!</f>
        <v>#REF!</v>
      </c>
      <c r="C27" s="12" t="e">
        <f>CIG!#REF!</f>
        <v>#REF!</v>
      </c>
      <c r="D27" s="4" t="e">
        <f t="shared" si="1"/>
        <v>#REF!</v>
      </c>
      <c r="E27" s="2" t="e">
        <f t="shared" si="0"/>
        <v>#REF!</v>
      </c>
      <c r="F27" s="9" t="e">
        <f>CIG!#REF!</f>
        <v>#REF!</v>
      </c>
      <c r="G27" s="11" t="e">
        <f>CIG!#REF!</f>
        <v>#REF!</v>
      </c>
      <c r="H27" s="17" t="e">
        <f>CIG!#REF!</f>
        <v>#REF!</v>
      </c>
      <c r="I27" s="5" t="e">
        <f>CIG!#REF!</f>
        <v>#REF!</v>
      </c>
      <c r="J27" s="6" t="e">
        <f>CIG!#REF!</f>
        <v>#REF!</v>
      </c>
      <c r="K27" s="10" t="e">
        <f>CIG!#REF!</f>
        <v>#REF!</v>
      </c>
      <c r="L27" s="97" t="e">
        <f>CIG!#REF!</f>
        <v>#REF!</v>
      </c>
      <c r="M27" s="12" t="e">
        <f>CIG!#REF!</f>
        <v>#REF!</v>
      </c>
      <c r="N27" s="4" t="e">
        <f>CIG!#REF!</f>
        <v>#REF!</v>
      </c>
      <c r="O27" s="18" t="e">
        <f>CIG!#REF!</f>
        <v>#REF!</v>
      </c>
      <c r="P27" s="19">
        <f t="shared" si="2"/>
        <v>0</v>
      </c>
      <c r="Q27" s="20" t="e">
        <f t="shared" si="3"/>
        <v>#REF!</v>
      </c>
      <c r="AC27" s="15"/>
    </row>
    <row r="28" spans="1:29" x14ac:dyDescent="0.25">
      <c r="A28" s="8" t="e">
        <f>CIG!#REF!</f>
        <v>#REF!</v>
      </c>
      <c r="B28" s="2" t="e">
        <f>CIG!#REF!</f>
        <v>#REF!</v>
      </c>
      <c r="C28" s="12" t="e">
        <f>CIG!#REF!</f>
        <v>#REF!</v>
      </c>
      <c r="D28" s="4" t="e">
        <f t="shared" si="1"/>
        <v>#REF!</v>
      </c>
      <c r="E28" s="2" t="e">
        <f t="shared" si="0"/>
        <v>#REF!</v>
      </c>
      <c r="F28" s="9" t="e">
        <f>CIG!#REF!</f>
        <v>#REF!</v>
      </c>
      <c r="G28" s="11" t="e">
        <f>CIG!#REF!</f>
        <v>#REF!</v>
      </c>
      <c r="H28" s="17" t="e">
        <f>CIG!#REF!</f>
        <v>#REF!</v>
      </c>
      <c r="I28" s="5" t="e">
        <f>CIG!#REF!</f>
        <v>#REF!</v>
      </c>
      <c r="J28" s="6" t="e">
        <f>CIG!#REF!</f>
        <v>#REF!</v>
      </c>
      <c r="K28" s="10" t="e">
        <f>CIG!#REF!</f>
        <v>#REF!</v>
      </c>
      <c r="L28" s="97" t="e">
        <f>CIG!#REF!</f>
        <v>#REF!</v>
      </c>
      <c r="M28" s="12" t="e">
        <f>CIG!#REF!</f>
        <v>#REF!</v>
      </c>
      <c r="N28" s="4" t="e">
        <f>CIG!#REF!</f>
        <v>#REF!</v>
      </c>
      <c r="O28" s="18" t="e">
        <f>CIG!#REF!</f>
        <v>#REF!</v>
      </c>
      <c r="P28" s="19">
        <f t="shared" si="2"/>
        <v>0</v>
      </c>
      <c r="Q28" s="20" t="e">
        <f t="shared" si="3"/>
        <v>#REF!</v>
      </c>
      <c r="AC28" s="15"/>
    </row>
    <row r="29" spans="1:29" x14ac:dyDescent="0.25">
      <c r="A29" s="8" t="e">
        <f>CIG!#REF!</f>
        <v>#REF!</v>
      </c>
      <c r="B29" s="2" t="e">
        <f>CIG!#REF!</f>
        <v>#REF!</v>
      </c>
      <c r="C29" s="12" t="e">
        <f>CIG!#REF!</f>
        <v>#REF!</v>
      </c>
      <c r="D29" s="4" t="e">
        <f t="shared" si="1"/>
        <v>#REF!</v>
      </c>
      <c r="E29" s="2" t="e">
        <f t="shared" si="0"/>
        <v>#REF!</v>
      </c>
      <c r="F29" s="9" t="e">
        <f>CIG!#REF!</f>
        <v>#REF!</v>
      </c>
      <c r="G29" s="11" t="e">
        <f>CIG!#REF!</f>
        <v>#REF!</v>
      </c>
      <c r="H29" s="17" t="e">
        <f>CIG!#REF!</f>
        <v>#REF!</v>
      </c>
      <c r="I29" s="5" t="e">
        <f>CIG!#REF!</f>
        <v>#REF!</v>
      </c>
      <c r="J29" s="6" t="e">
        <f>CIG!#REF!</f>
        <v>#REF!</v>
      </c>
      <c r="K29" s="10" t="e">
        <f>CIG!#REF!</f>
        <v>#REF!</v>
      </c>
      <c r="L29" s="97" t="e">
        <f>CIG!#REF!</f>
        <v>#REF!</v>
      </c>
      <c r="M29" s="12" t="e">
        <f>CIG!#REF!</f>
        <v>#REF!</v>
      </c>
      <c r="N29" s="4" t="e">
        <f>CIG!#REF!</f>
        <v>#REF!</v>
      </c>
      <c r="O29" s="18" t="e">
        <f>CIG!#REF!</f>
        <v>#REF!</v>
      </c>
      <c r="P29" s="19">
        <f t="shared" si="2"/>
        <v>0</v>
      </c>
      <c r="Q29" s="20" t="e">
        <f t="shared" si="3"/>
        <v>#REF!</v>
      </c>
      <c r="AC29" s="15"/>
    </row>
    <row r="30" spans="1:29" x14ac:dyDescent="0.25">
      <c r="A30" s="8" t="e">
        <f>CIG!#REF!</f>
        <v>#REF!</v>
      </c>
      <c r="B30" s="2" t="e">
        <f>CIG!#REF!</f>
        <v>#REF!</v>
      </c>
      <c r="C30" s="12" t="e">
        <f>CIG!#REF!</f>
        <v>#REF!</v>
      </c>
      <c r="D30" s="4" t="e">
        <f t="shared" si="1"/>
        <v>#REF!</v>
      </c>
      <c r="E30" s="2" t="e">
        <f t="shared" si="0"/>
        <v>#REF!</v>
      </c>
      <c r="F30" s="9" t="e">
        <f>CIG!#REF!</f>
        <v>#REF!</v>
      </c>
      <c r="G30" s="11" t="e">
        <f>CIG!#REF!</f>
        <v>#REF!</v>
      </c>
      <c r="H30" s="17" t="e">
        <f>CIG!#REF!</f>
        <v>#REF!</v>
      </c>
      <c r="I30" s="5" t="e">
        <f>CIG!#REF!</f>
        <v>#REF!</v>
      </c>
      <c r="J30" s="6" t="e">
        <f>CIG!#REF!</f>
        <v>#REF!</v>
      </c>
      <c r="K30" s="10" t="e">
        <f>CIG!#REF!</f>
        <v>#REF!</v>
      </c>
      <c r="L30" s="97" t="e">
        <f>CIG!#REF!</f>
        <v>#REF!</v>
      </c>
      <c r="M30" s="12" t="e">
        <f>CIG!#REF!</f>
        <v>#REF!</v>
      </c>
      <c r="N30" s="4" t="e">
        <f>CIG!#REF!</f>
        <v>#REF!</v>
      </c>
      <c r="O30" s="18" t="e">
        <f>CIG!#REF!</f>
        <v>#REF!</v>
      </c>
      <c r="P30" s="19">
        <f t="shared" si="2"/>
        <v>0</v>
      </c>
      <c r="Q30" s="20" t="e">
        <f t="shared" si="3"/>
        <v>#REF!</v>
      </c>
      <c r="AC30" s="15"/>
    </row>
    <row r="31" spans="1:29" x14ac:dyDescent="0.25">
      <c r="A31" s="8" t="e">
        <f>CIG!#REF!</f>
        <v>#REF!</v>
      </c>
      <c r="B31" s="2" t="e">
        <f>CIG!#REF!</f>
        <v>#REF!</v>
      </c>
      <c r="C31" s="12" t="e">
        <f>CIG!#REF!</f>
        <v>#REF!</v>
      </c>
      <c r="D31" s="4" t="e">
        <f t="shared" si="1"/>
        <v>#REF!</v>
      </c>
      <c r="E31" s="2" t="e">
        <f t="shared" si="0"/>
        <v>#REF!</v>
      </c>
      <c r="F31" s="9" t="e">
        <f>CIG!#REF!</f>
        <v>#REF!</v>
      </c>
      <c r="G31" s="11" t="e">
        <f>CIG!#REF!</f>
        <v>#REF!</v>
      </c>
      <c r="H31" s="17" t="e">
        <f>CIG!#REF!</f>
        <v>#REF!</v>
      </c>
      <c r="I31" s="5" t="e">
        <f>CIG!#REF!</f>
        <v>#REF!</v>
      </c>
      <c r="J31" s="6" t="e">
        <f>CIG!#REF!</f>
        <v>#REF!</v>
      </c>
      <c r="K31" s="10" t="e">
        <f>CIG!#REF!</f>
        <v>#REF!</v>
      </c>
      <c r="L31" s="97" t="e">
        <f>CIG!#REF!</f>
        <v>#REF!</v>
      </c>
      <c r="M31" s="12" t="e">
        <f>CIG!#REF!</f>
        <v>#REF!</v>
      </c>
      <c r="N31" s="4" t="e">
        <f>CIG!#REF!</f>
        <v>#REF!</v>
      </c>
      <c r="O31" s="18" t="e">
        <f>CIG!#REF!</f>
        <v>#REF!</v>
      </c>
      <c r="P31" s="19">
        <f t="shared" si="2"/>
        <v>0</v>
      </c>
      <c r="Q31" s="20" t="e">
        <f t="shared" si="3"/>
        <v>#REF!</v>
      </c>
      <c r="AC31" s="15"/>
    </row>
    <row r="32" spans="1:29" x14ac:dyDescent="0.25">
      <c r="A32" s="8" t="e">
        <f>CIG!#REF!</f>
        <v>#REF!</v>
      </c>
      <c r="B32" s="2" t="e">
        <f>CIG!#REF!</f>
        <v>#REF!</v>
      </c>
      <c r="C32" s="12" t="e">
        <f>CIG!#REF!</f>
        <v>#REF!</v>
      </c>
      <c r="D32" s="4" t="e">
        <f t="shared" si="1"/>
        <v>#REF!</v>
      </c>
      <c r="E32" s="2" t="e">
        <f t="shared" si="0"/>
        <v>#REF!</v>
      </c>
      <c r="F32" s="9" t="e">
        <f>CIG!#REF!</f>
        <v>#REF!</v>
      </c>
      <c r="G32" s="11" t="e">
        <f>CIG!#REF!</f>
        <v>#REF!</v>
      </c>
      <c r="H32" s="17" t="e">
        <f>CIG!#REF!</f>
        <v>#REF!</v>
      </c>
      <c r="I32" s="5" t="e">
        <f>CIG!#REF!</f>
        <v>#REF!</v>
      </c>
      <c r="J32" s="6" t="e">
        <f>CIG!#REF!</f>
        <v>#REF!</v>
      </c>
      <c r="K32" s="10" t="e">
        <f>CIG!#REF!</f>
        <v>#REF!</v>
      </c>
      <c r="L32" s="97" t="e">
        <f>CIG!#REF!</f>
        <v>#REF!</v>
      </c>
      <c r="M32" s="12" t="e">
        <f>CIG!#REF!</f>
        <v>#REF!</v>
      </c>
      <c r="N32" s="4" t="e">
        <f>CIG!#REF!</f>
        <v>#REF!</v>
      </c>
      <c r="O32" s="18" t="e">
        <f>CIG!#REF!</f>
        <v>#REF!</v>
      </c>
      <c r="P32" s="19">
        <f t="shared" si="2"/>
        <v>0</v>
      </c>
      <c r="Q32" s="20" t="e">
        <f t="shared" si="3"/>
        <v>#REF!</v>
      </c>
      <c r="AC32" s="15"/>
    </row>
    <row r="33" spans="1:29" x14ac:dyDescent="0.25">
      <c r="A33" s="8" t="e">
        <f>CIG!#REF!</f>
        <v>#REF!</v>
      </c>
      <c r="B33" s="2" t="e">
        <f>CIG!#REF!</f>
        <v>#REF!</v>
      </c>
      <c r="C33" s="12" t="e">
        <f>CIG!#REF!</f>
        <v>#REF!</v>
      </c>
      <c r="D33" s="4" t="e">
        <f t="shared" si="1"/>
        <v>#REF!</v>
      </c>
      <c r="E33" s="2" t="e">
        <f t="shared" si="0"/>
        <v>#REF!</v>
      </c>
      <c r="F33" s="9" t="e">
        <f>CIG!#REF!</f>
        <v>#REF!</v>
      </c>
      <c r="G33" s="11" t="e">
        <f>CIG!#REF!</f>
        <v>#REF!</v>
      </c>
      <c r="H33" s="17" t="e">
        <f>CIG!#REF!</f>
        <v>#REF!</v>
      </c>
      <c r="I33" s="5" t="e">
        <f>CIG!#REF!</f>
        <v>#REF!</v>
      </c>
      <c r="J33" s="6" t="e">
        <f>CIG!#REF!</f>
        <v>#REF!</v>
      </c>
      <c r="K33" s="10" t="e">
        <f>CIG!#REF!</f>
        <v>#REF!</v>
      </c>
      <c r="L33" s="97" t="e">
        <f>CIG!#REF!</f>
        <v>#REF!</v>
      </c>
      <c r="M33" s="12" t="e">
        <f>CIG!#REF!</f>
        <v>#REF!</v>
      </c>
      <c r="N33" s="4" t="e">
        <f>CIG!#REF!</f>
        <v>#REF!</v>
      </c>
      <c r="O33" s="18" t="e">
        <f>CIG!#REF!</f>
        <v>#REF!</v>
      </c>
      <c r="P33" s="19">
        <f t="shared" si="2"/>
        <v>0</v>
      </c>
      <c r="Q33" s="20" t="e">
        <f t="shared" si="3"/>
        <v>#REF!</v>
      </c>
      <c r="AC33" s="15"/>
    </row>
    <row r="34" spans="1:29" x14ac:dyDescent="0.25">
      <c r="A34" s="8" t="e">
        <f>CIG!#REF!</f>
        <v>#REF!</v>
      </c>
      <c r="B34" s="2" t="e">
        <f>CIG!#REF!</f>
        <v>#REF!</v>
      </c>
      <c r="C34" s="12" t="e">
        <f>CIG!#REF!</f>
        <v>#REF!</v>
      </c>
      <c r="D34" s="4" t="e">
        <f t="shared" si="1"/>
        <v>#REF!</v>
      </c>
      <c r="E34" s="2" t="e">
        <f t="shared" si="0"/>
        <v>#REF!</v>
      </c>
      <c r="F34" s="9" t="e">
        <f>CIG!#REF!</f>
        <v>#REF!</v>
      </c>
      <c r="G34" s="11" t="e">
        <f>CIG!#REF!</f>
        <v>#REF!</v>
      </c>
      <c r="H34" s="17" t="e">
        <f>CIG!#REF!</f>
        <v>#REF!</v>
      </c>
      <c r="I34" s="5" t="e">
        <f>CIG!#REF!</f>
        <v>#REF!</v>
      </c>
      <c r="J34" s="6" t="e">
        <f>CIG!#REF!</f>
        <v>#REF!</v>
      </c>
      <c r="K34" s="10" t="e">
        <f>CIG!#REF!</f>
        <v>#REF!</v>
      </c>
      <c r="L34" s="97" t="e">
        <f>CIG!#REF!</f>
        <v>#REF!</v>
      </c>
      <c r="M34" s="12" t="e">
        <f>CIG!#REF!</f>
        <v>#REF!</v>
      </c>
      <c r="N34" s="4" t="e">
        <f>CIG!#REF!</f>
        <v>#REF!</v>
      </c>
      <c r="O34" s="18" t="e">
        <f>CIG!#REF!</f>
        <v>#REF!</v>
      </c>
      <c r="P34" s="19">
        <f t="shared" si="2"/>
        <v>68.31</v>
      </c>
      <c r="Q34" s="20" t="e">
        <f t="shared" si="3"/>
        <v>#REF!</v>
      </c>
      <c r="R34" s="13">
        <v>68.31</v>
      </c>
      <c r="AC34" s="15"/>
    </row>
    <row r="35" spans="1:29" x14ac:dyDescent="0.25">
      <c r="A35" s="8" t="e">
        <f>CIG!#REF!</f>
        <v>#REF!</v>
      </c>
      <c r="B35" s="2" t="e">
        <f>CIG!#REF!</f>
        <v>#REF!</v>
      </c>
      <c r="C35" s="12" t="e">
        <f>CIG!#REF!</f>
        <v>#REF!</v>
      </c>
      <c r="D35" s="4" t="e">
        <f t="shared" si="1"/>
        <v>#REF!</v>
      </c>
      <c r="E35" s="2" t="e">
        <f t="shared" si="0"/>
        <v>#REF!</v>
      </c>
      <c r="F35" s="9" t="e">
        <f>CIG!#REF!</f>
        <v>#REF!</v>
      </c>
      <c r="G35" s="11" t="e">
        <f>CIG!#REF!</f>
        <v>#REF!</v>
      </c>
      <c r="H35" s="17" t="e">
        <f>CIG!#REF!</f>
        <v>#REF!</v>
      </c>
      <c r="I35" s="5" t="e">
        <f>CIG!#REF!</f>
        <v>#REF!</v>
      </c>
      <c r="J35" s="6" t="e">
        <f>CIG!#REF!</f>
        <v>#REF!</v>
      </c>
      <c r="K35" s="10" t="e">
        <f>CIG!#REF!</f>
        <v>#REF!</v>
      </c>
      <c r="L35" s="97" t="e">
        <f>CIG!#REF!</f>
        <v>#REF!</v>
      </c>
      <c r="M35" s="12" t="e">
        <f>CIG!#REF!</f>
        <v>#REF!</v>
      </c>
      <c r="N35" s="4" t="e">
        <f>CIG!#REF!</f>
        <v>#REF!</v>
      </c>
      <c r="O35" s="18" t="e">
        <f>CIG!#REF!</f>
        <v>#REF!</v>
      </c>
      <c r="P35" s="19">
        <f t="shared" si="2"/>
        <v>88.11</v>
      </c>
      <c r="Q35" s="20" t="e">
        <f t="shared" si="3"/>
        <v>#REF!</v>
      </c>
      <c r="S35" s="13">
        <v>88.11</v>
      </c>
      <c r="AC35" s="15"/>
    </row>
    <row r="36" spans="1:29" x14ac:dyDescent="0.25">
      <c r="A36" s="8" t="e">
        <f>CIG!#REF!</f>
        <v>#REF!</v>
      </c>
      <c r="B36" s="2" t="e">
        <f>CIG!#REF!</f>
        <v>#REF!</v>
      </c>
      <c r="C36" s="12" t="e">
        <f>CIG!#REF!</f>
        <v>#REF!</v>
      </c>
      <c r="D36" s="4" t="e">
        <f t="shared" si="1"/>
        <v>#REF!</v>
      </c>
      <c r="E36" s="2" t="e">
        <f t="shared" si="0"/>
        <v>#REF!</v>
      </c>
      <c r="F36" s="9" t="e">
        <f>CIG!#REF!</f>
        <v>#REF!</v>
      </c>
      <c r="G36" s="11" t="e">
        <f>CIG!#REF!</f>
        <v>#REF!</v>
      </c>
      <c r="H36" s="17" t="e">
        <f>CIG!#REF!</f>
        <v>#REF!</v>
      </c>
      <c r="I36" s="5" t="e">
        <f>CIG!#REF!</f>
        <v>#REF!</v>
      </c>
      <c r="J36" s="6" t="e">
        <f>CIG!#REF!</f>
        <v>#REF!</v>
      </c>
      <c r="K36" s="10" t="e">
        <f>CIG!#REF!</f>
        <v>#REF!</v>
      </c>
      <c r="L36" s="97" t="e">
        <f>CIG!#REF!</f>
        <v>#REF!</v>
      </c>
      <c r="M36" s="12" t="e">
        <f>CIG!#REF!</f>
        <v>#REF!</v>
      </c>
      <c r="N36" s="4" t="e">
        <f>CIG!#REF!</f>
        <v>#REF!</v>
      </c>
      <c r="O36" s="18" t="e">
        <f>CIG!#REF!</f>
        <v>#REF!</v>
      </c>
      <c r="P36" s="19">
        <f t="shared" si="2"/>
        <v>0</v>
      </c>
      <c r="Q36" s="20" t="e">
        <f t="shared" si="3"/>
        <v>#REF!</v>
      </c>
      <c r="AC36" s="15"/>
    </row>
    <row r="37" spans="1:29" x14ac:dyDescent="0.25">
      <c r="A37" s="8" t="e">
        <f>CIG!#REF!</f>
        <v>#REF!</v>
      </c>
      <c r="B37" s="2" t="e">
        <f>CIG!#REF!</f>
        <v>#REF!</v>
      </c>
      <c r="C37" s="12" t="e">
        <f>CIG!#REF!</f>
        <v>#REF!</v>
      </c>
      <c r="D37" s="4" t="e">
        <f t="shared" si="1"/>
        <v>#REF!</v>
      </c>
      <c r="E37" s="2" t="e">
        <f t="shared" si="0"/>
        <v>#REF!</v>
      </c>
      <c r="F37" s="9" t="e">
        <f>CIG!#REF!</f>
        <v>#REF!</v>
      </c>
      <c r="G37" s="11" t="e">
        <f>CIG!#REF!</f>
        <v>#REF!</v>
      </c>
      <c r="H37" s="17" t="e">
        <f>CIG!#REF!</f>
        <v>#REF!</v>
      </c>
      <c r="I37" s="5" t="e">
        <f>CIG!#REF!</f>
        <v>#REF!</v>
      </c>
      <c r="J37" s="6" t="e">
        <f>CIG!#REF!</f>
        <v>#REF!</v>
      </c>
      <c r="K37" s="10" t="e">
        <f>CIG!#REF!</f>
        <v>#REF!</v>
      </c>
      <c r="L37" s="97" t="e">
        <f>CIG!#REF!</f>
        <v>#REF!</v>
      </c>
      <c r="M37" s="12" t="e">
        <f>CIG!#REF!</f>
        <v>#REF!</v>
      </c>
      <c r="N37" s="4" t="e">
        <f>CIG!#REF!</f>
        <v>#REF!</v>
      </c>
      <c r="O37" s="18" t="e">
        <f>CIG!#REF!</f>
        <v>#REF!</v>
      </c>
      <c r="P37" s="19">
        <f t="shared" si="2"/>
        <v>1949.84</v>
      </c>
      <c r="Q37" s="20" t="e">
        <f t="shared" si="3"/>
        <v>#REF!</v>
      </c>
      <c r="R37" s="13">
        <v>974.92</v>
      </c>
      <c r="S37" s="13">
        <v>974.92</v>
      </c>
      <c r="AC37" s="15"/>
    </row>
    <row r="38" spans="1:29" x14ac:dyDescent="0.25">
      <c r="A38" s="8" t="e">
        <f>CIG!#REF!</f>
        <v>#REF!</v>
      </c>
      <c r="B38" s="2" t="e">
        <f>CIG!#REF!</f>
        <v>#REF!</v>
      </c>
      <c r="C38" s="12" t="e">
        <f>CIG!#REF!</f>
        <v>#REF!</v>
      </c>
      <c r="D38" s="4" t="e">
        <f t="shared" si="1"/>
        <v>#REF!</v>
      </c>
      <c r="E38" s="2" t="e">
        <f t="shared" si="0"/>
        <v>#REF!</v>
      </c>
      <c r="F38" s="9" t="e">
        <f>CIG!#REF!</f>
        <v>#REF!</v>
      </c>
      <c r="G38" s="11" t="e">
        <f>CIG!#REF!</f>
        <v>#REF!</v>
      </c>
      <c r="H38" s="17" t="e">
        <f>CIG!#REF!</f>
        <v>#REF!</v>
      </c>
      <c r="I38" s="5" t="e">
        <f>CIG!#REF!</f>
        <v>#REF!</v>
      </c>
      <c r="J38" s="6" t="e">
        <f>CIG!#REF!</f>
        <v>#REF!</v>
      </c>
      <c r="K38" s="10" t="e">
        <f>CIG!#REF!</f>
        <v>#REF!</v>
      </c>
      <c r="L38" s="97" t="e">
        <f>CIG!#REF!</f>
        <v>#REF!</v>
      </c>
      <c r="M38" s="12" t="e">
        <f>CIG!#REF!</f>
        <v>#REF!</v>
      </c>
      <c r="N38" s="4" t="e">
        <f>CIG!#REF!</f>
        <v>#REF!</v>
      </c>
      <c r="O38" s="18" t="e">
        <f>CIG!#REF!</f>
        <v>#REF!</v>
      </c>
      <c r="P38" s="19">
        <f t="shared" si="2"/>
        <v>845.62</v>
      </c>
      <c r="Q38" s="20" t="e">
        <f t="shared" si="3"/>
        <v>#REF!</v>
      </c>
      <c r="U38" s="13">
        <v>845.62</v>
      </c>
      <c r="AC38" s="15"/>
    </row>
    <row r="39" spans="1:29" x14ac:dyDescent="0.25">
      <c r="A39" s="8" t="e">
        <f>CIG!#REF!</f>
        <v>#REF!</v>
      </c>
      <c r="B39" s="2" t="e">
        <f>CIG!#REF!</f>
        <v>#REF!</v>
      </c>
      <c r="C39" s="12" t="e">
        <f>CIG!#REF!</f>
        <v>#REF!</v>
      </c>
      <c r="D39" s="4" t="e">
        <f t="shared" si="1"/>
        <v>#REF!</v>
      </c>
      <c r="E39" s="2" t="e">
        <f t="shared" si="0"/>
        <v>#REF!</v>
      </c>
      <c r="F39" s="9" t="e">
        <f>CIG!#REF!</f>
        <v>#REF!</v>
      </c>
      <c r="G39" s="11" t="e">
        <f>CIG!#REF!</f>
        <v>#REF!</v>
      </c>
      <c r="H39" s="17" t="e">
        <f>CIG!#REF!</f>
        <v>#REF!</v>
      </c>
      <c r="I39" s="5" t="e">
        <f>CIG!#REF!</f>
        <v>#REF!</v>
      </c>
      <c r="J39" s="6" t="e">
        <f>CIG!#REF!</f>
        <v>#REF!</v>
      </c>
      <c r="K39" s="10" t="e">
        <f>CIG!#REF!</f>
        <v>#REF!</v>
      </c>
      <c r="L39" s="97" t="e">
        <f>CIG!#REF!</f>
        <v>#REF!</v>
      </c>
      <c r="M39" s="12" t="e">
        <f>CIG!#REF!</f>
        <v>#REF!</v>
      </c>
      <c r="N39" s="4" t="e">
        <f>CIG!#REF!</f>
        <v>#REF!</v>
      </c>
      <c r="O39" s="18" t="e">
        <f>CIG!#REF!</f>
        <v>#REF!</v>
      </c>
      <c r="P39" s="19">
        <f t="shared" si="2"/>
        <v>73.62</v>
      </c>
      <c r="Q39" s="20" t="e">
        <f t="shared" si="3"/>
        <v>#REF!</v>
      </c>
      <c r="R39" s="13">
        <v>73.62</v>
      </c>
      <c r="AC39" s="15"/>
    </row>
    <row r="40" spans="1:29" x14ac:dyDescent="0.25">
      <c r="A40" s="8" t="e">
        <f>CIG!#REF!</f>
        <v>#REF!</v>
      </c>
      <c r="B40" s="2" t="e">
        <f>CIG!#REF!</f>
        <v>#REF!</v>
      </c>
      <c r="C40" s="12" t="e">
        <f>CIG!#REF!</f>
        <v>#REF!</v>
      </c>
      <c r="D40" s="4" t="e">
        <f t="shared" si="1"/>
        <v>#REF!</v>
      </c>
      <c r="E40" s="2" t="e">
        <f t="shared" si="0"/>
        <v>#REF!</v>
      </c>
      <c r="F40" s="9" t="e">
        <f>CIG!#REF!</f>
        <v>#REF!</v>
      </c>
      <c r="G40" s="11" t="e">
        <f>CIG!#REF!</f>
        <v>#REF!</v>
      </c>
      <c r="H40" s="17" t="e">
        <f>CIG!#REF!</f>
        <v>#REF!</v>
      </c>
      <c r="I40" s="5" t="e">
        <f>CIG!#REF!</f>
        <v>#REF!</v>
      </c>
      <c r="J40" s="6" t="e">
        <f>CIG!#REF!</f>
        <v>#REF!</v>
      </c>
      <c r="K40" s="10" t="e">
        <f>CIG!#REF!</f>
        <v>#REF!</v>
      </c>
      <c r="L40" s="97" t="e">
        <f>CIG!#REF!</f>
        <v>#REF!</v>
      </c>
      <c r="M40" s="12" t="e">
        <f>CIG!#REF!</f>
        <v>#REF!</v>
      </c>
      <c r="N40" s="4" t="e">
        <f>CIG!#REF!</f>
        <v>#REF!</v>
      </c>
      <c r="O40" s="18" t="e">
        <f>CIG!#REF!</f>
        <v>#REF!</v>
      </c>
      <c r="P40" s="19">
        <f t="shared" si="2"/>
        <v>0</v>
      </c>
      <c r="Q40" s="20" t="e">
        <f t="shared" si="3"/>
        <v>#REF!</v>
      </c>
      <c r="AC40" s="15"/>
    </row>
    <row r="41" spans="1:29" x14ac:dyDescent="0.25">
      <c r="A41" s="8" t="e">
        <f>CIG!#REF!</f>
        <v>#REF!</v>
      </c>
      <c r="B41" s="2" t="e">
        <f>CIG!#REF!</f>
        <v>#REF!</v>
      </c>
      <c r="C41" s="12" t="e">
        <f>CIG!#REF!</f>
        <v>#REF!</v>
      </c>
      <c r="D41" s="4" t="e">
        <f t="shared" si="1"/>
        <v>#REF!</v>
      </c>
      <c r="E41" s="2" t="e">
        <f t="shared" si="0"/>
        <v>#REF!</v>
      </c>
      <c r="F41" s="9" t="e">
        <f>CIG!#REF!</f>
        <v>#REF!</v>
      </c>
      <c r="G41" s="11" t="e">
        <f>CIG!#REF!</f>
        <v>#REF!</v>
      </c>
      <c r="H41" s="17" t="e">
        <f>CIG!#REF!</f>
        <v>#REF!</v>
      </c>
      <c r="I41" s="5" t="e">
        <f>CIG!#REF!</f>
        <v>#REF!</v>
      </c>
      <c r="J41" s="6" t="e">
        <f>CIG!#REF!</f>
        <v>#REF!</v>
      </c>
      <c r="K41" s="10" t="e">
        <f>CIG!#REF!</f>
        <v>#REF!</v>
      </c>
      <c r="L41" s="97" t="e">
        <f>CIG!#REF!</f>
        <v>#REF!</v>
      </c>
      <c r="M41" s="12" t="e">
        <f>CIG!#REF!</f>
        <v>#REF!</v>
      </c>
      <c r="N41" s="4" t="e">
        <f>CIG!#REF!</f>
        <v>#REF!</v>
      </c>
      <c r="O41" s="18" t="e">
        <f>CIG!#REF!</f>
        <v>#REF!</v>
      </c>
      <c r="P41" s="19">
        <f t="shared" si="2"/>
        <v>0</v>
      </c>
      <c r="Q41" s="20" t="e">
        <f t="shared" si="3"/>
        <v>#REF!</v>
      </c>
      <c r="AC41" s="15"/>
    </row>
    <row r="42" spans="1:29" x14ac:dyDescent="0.25">
      <c r="A42" s="8" t="e">
        <f>CIG!#REF!</f>
        <v>#REF!</v>
      </c>
      <c r="B42" s="2" t="e">
        <f>CIG!#REF!</f>
        <v>#REF!</v>
      </c>
      <c r="C42" s="12" t="e">
        <f>CIG!#REF!</f>
        <v>#REF!</v>
      </c>
      <c r="D42" s="4" t="e">
        <f t="shared" si="1"/>
        <v>#REF!</v>
      </c>
      <c r="E42" s="2" t="e">
        <f t="shared" si="0"/>
        <v>#REF!</v>
      </c>
      <c r="F42" s="9" t="e">
        <f>CIG!#REF!</f>
        <v>#REF!</v>
      </c>
      <c r="G42" s="11" t="e">
        <f>CIG!#REF!</f>
        <v>#REF!</v>
      </c>
      <c r="H42" s="17" t="e">
        <f>CIG!#REF!</f>
        <v>#REF!</v>
      </c>
      <c r="I42" s="5" t="e">
        <f>CIG!#REF!</f>
        <v>#REF!</v>
      </c>
      <c r="J42" s="6" t="e">
        <f>CIG!#REF!</f>
        <v>#REF!</v>
      </c>
      <c r="K42" s="10" t="e">
        <f>CIG!#REF!</f>
        <v>#REF!</v>
      </c>
      <c r="L42" s="97" t="e">
        <f>CIG!#REF!</f>
        <v>#REF!</v>
      </c>
      <c r="M42" s="12" t="e">
        <f>CIG!#REF!</f>
        <v>#REF!</v>
      </c>
      <c r="N42" s="4" t="e">
        <f>CIG!#REF!</f>
        <v>#REF!</v>
      </c>
      <c r="O42" s="18" t="e">
        <f>CIG!#REF!</f>
        <v>#REF!</v>
      </c>
      <c r="P42" s="19">
        <f t="shared" si="2"/>
        <v>2600.5</v>
      </c>
      <c r="Q42" s="20" t="e">
        <f t="shared" si="3"/>
        <v>#REF!</v>
      </c>
      <c r="R42" s="13">
        <v>2488.5</v>
      </c>
      <c r="S42" s="13">
        <v>112</v>
      </c>
      <c r="AC42" s="15"/>
    </row>
    <row r="43" spans="1:29" x14ac:dyDescent="0.25">
      <c r="A43" s="8" t="e">
        <f>CIG!#REF!</f>
        <v>#REF!</v>
      </c>
      <c r="B43" s="2" t="e">
        <f>CIG!#REF!</f>
        <v>#REF!</v>
      </c>
      <c r="C43" s="12" t="e">
        <f>CIG!#REF!</f>
        <v>#REF!</v>
      </c>
      <c r="D43" s="4" t="e">
        <f t="shared" si="1"/>
        <v>#REF!</v>
      </c>
      <c r="E43" s="2" t="e">
        <f t="shared" si="0"/>
        <v>#REF!</v>
      </c>
      <c r="F43" s="9" t="e">
        <f>CIG!#REF!</f>
        <v>#REF!</v>
      </c>
      <c r="G43" s="11" t="e">
        <f>CIG!#REF!</f>
        <v>#REF!</v>
      </c>
      <c r="H43" s="17" t="e">
        <f>CIG!#REF!</f>
        <v>#REF!</v>
      </c>
      <c r="I43" s="5" t="e">
        <f>CIG!#REF!</f>
        <v>#REF!</v>
      </c>
      <c r="J43" s="6" t="e">
        <f>CIG!#REF!</f>
        <v>#REF!</v>
      </c>
      <c r="K43" s="10" t="e">
        <f>CIG!#REF!</f>
        <v>#REF!</v>
      </c>
      <c r="L43" s="97" t="e">
        <f>CIG!#REF!</f>
        <v>#REF!</v>
      </c>
      <c r="M43" s="12" t="e">
        <f>CIG!#REF!</f>
        <v>#REF!</v>
      </c>
      <c r="N43" s="4" t="e">
        <f>CIG!#REF!</f>
        <v>#REF!</v>
      </c>
      <c r="O43" s="18" t="e">
        <f>CIG!#REF!</f>
        <v>#REF!</v>
      </c>
      <c r="P43" s="19">
        <f t="shared" si="2"/>
        <v>2681.96</v>
      </c>
      <c r="Q43" s="20" t="e">
        <f t="shared" si="3"/>
        <v>#REF!</v>
      </c>
      <c r="S43" s="13">
        <v>2318.5</v>
      </c>
      <c r="U43" s="13">
        <v>363.46</v>
      </c>
      <c r="AC43" s="15"/>
    </row>
    <row r="44" spans="1:29" x14ac:dyDescent="0.25">
      <c r="A44" s="8" t="e">
        <f>CIG!#REF!</f>
        <v>#REF!</v>
      </c>
      <c r="B44" s="2" t="e">
        <f>CIG!#REF!</f>
        <v>#REF!</v>
      </c>
      <c r="C44" s="12" t="e">
        <f>CIG!#REF!</f>
        <v>#REF!</v>
      </c>
      <c r="D44" s="4" t="e">
        <f t="shared" si="1"/>
        <v>#REF!</v>
      </c>
      <c r="E44" s="2" t="e">
        <f t="shared" si="0"/>
        <v>#REF!</v>
      </c>
      <c r="F44" s="9" t="e">
        <f>CIG!#REF!</f>
        <v>#REF!</v>
      </c>
      <c r="G44" s="11" t="e">
        <f>CIG!#REF!</f>
        <v>#REF!</v>
      </c>
      <c r="H44" s="17" t="e">
        <f>CIG!#REF!</f>
        <v>#REF!</v>
      </c>
      <c r="I44" s="5" t="e">
        <f>CIG!#REF!</f>
        <v>#REF!</v>
      </c>
      <c r="J44" s="6" t="e">
        <f>CIG!#REF!</f>
        <v>#REF!</v>
      </c>
      <c r="K44" s="10" t="e">
        <f>CIG!#REF!</f>
        <v>#REF!</v>
      </c>
      <c r="L44" s="97" t="e">
        <f>CIG!#REF!</f>
        <v>#REF!</v>
      </c>
      <c r="M44" s="12" t="e">
        <f>CIG!#REF!</f>
        <v>#REF!</v>
      </c>
      <c r="N44" s="4" t="e">
        <f>CIG!#REF!</f>
        <v>#REF!</v>
      </c>
      <c r="O44" s="18" t="e">
        <f>CIG!#REF!</f>
        <v>#REF!</v>
      </c>
      <c r="P44" s="19">
        <f t="shared" si="2"/>
        <v>700</v>
      </c>
      <c r="Q44" s="20" t="e">
        <f t="shared" si="3"/>
        <v>#REF!</v>
      </c>
      <c r="T44" s="13">
        <v>700</v>
      </c>
      <c r="AC44" s="15"/>
    </row>
    <row r="45" spans="1:29" x14ac:dyDescent="0.25">
      <c r="A45" s="8" t="e">
        <f>CIG!#REF!</f>
        <v>#REF!</v>
      </c>
      <c r="B45" s="2" t="e">
        <f>CIG!#REF!</f>
        <v>#REF!</v>
      </c>
      <c r="C45" s="12" t="e">
        <f>CIG!#REF!</f>
        <v>#REF!</v>
      </c>
      <c r="D45" s="4" t="e">
        <f t="shared" si="1"/>
        <v>#REF!</v>
      </c>
      <c r="E45" s="2" t="e">
        <f t="shared" si="0"/>
        <v>#REF!</v>
      </c>
      <c r="F45" s="9" t="e">
        <f>CIG!#REF!</f>
        <v>#REF!</v>
      </c>
      <c r="G45" s="11" t="e">
        <f>CIG!#REF!</f>
        <v>#REF!</v>
      </c>
      <c r="H45" s="17" t="e">
        <f>CIG!#REF!</f>
        <v>#REF!</v>
      </c>
      <c r="I45" s="5" t="e">
        <f>CIG!#REF!</f>
        <v>#REF!</v>
      </c>
      <c r="J45" s="6" t="e">
        <f>CIG!#REF!</f>
        <v>#REF!</v>
      </c>
      <c r="K45" s="10" t="e">
        <f>CIG!#REF!</f>
        <v>#REF!</v>
      </c>
      <c r="L45" s="97" t="e">
        <f>CIG!#REF!</f>
        <v>#REF!</v>
      </c>
      <c r="M45" s="12" t="e">
        <f>CIG!#REF!</f>
        <v>#REF!</v>
      </c>
      <c r="N45" s="4" t="e">
        <f>CIG!#REF!</f>
        <v>#REF!</v>
      </c>
      <c r="O45" s="18" t="e">
        <f>CIG!#REF!</f>
        <v>#REF!</v>
      </c>
      <c r="P45" s="19">
        <f t="shared" si="2"/>
        <v>0</v>
      </c>
      <c r="Q45" s="20" t="e">
        <f t="shared" si="3"/>
        <v>#REF!</v>
      </c>
      <c r="AC45" s="15"/>
    </row>
    <row r="46" spans="1:29" x14ac:dyDescent="0.25">
      <c r="A46" s="8" t="e">
        <f>CIG!#REF!</f>
        <v>#REF!</v>
      </c>
      <c r="B46" s="2" t="e">
        <f>CIG!#REF!</f>
        <v>#REF!</v>
      </c>
      <c r="C46" s="12" t="e">
        <f>CIG!#REF!</f>
        <v>#REF!</v>
      </c>
      <c r="D46" s="4" t="e">
        <f t="shared" si="1"/>
        <v>#REF!</v>
      </c>
      <c r="E46" s="2" t="e">
        <f t="shared" si="0"/>
        <v>#REF!</v>
      </c>
      <c r="F46" s="9" t="e">
        <f>CIG!#REF!</f>
        <v>#REF!</v>
      </c>
      <c r="G46" s="11" t="e">
        <f>CIG!#REF!</f>
        <v>#REF!</v>
      </c>
      <c r="H46" s="17" t="e">
        <f>CIG!#REF!</f>
        <v>#REF!</v>
      </c>
      <c r="I46" s="5" t="e">
        <f>CIG!#REF!</f>
        <v>#REF!</v>
      </c>
      <c r="J46" s="6" t="e">
        <f>CIG!#REF!</f>
        <v>#REF!</v>
      </c>
      <c r="K46" s="10" t="e">
        <f>CIG!#REF!</f>
        <v>#REF!</v>
      </c>
      <c r="L46" s="97" t="e">
        <f>CIG!#REF!</f>
        <v>#REF!</v>
      </c>
      <c r="M46" s="12" t="e">
        <f>CIG!#REF!</f>
        <v>#REF!</v>
      </c>
      <c r="N46" s="4" t="e">
        <f>CIG!#REF!</f>
        <v>#REF!</v>
      </c>
      <c r="O46" s="18" t="e">
        <f>CIG!#REF!</f>
        <v>#REF!</v>
      </c>
      <c r="P46" s="19">
        <f t="shared" si="2"/>
        <v>0</v>
      </c>
      <c r="Q46" s="20" t="e">
        <f t="shared" si="3"/>
        <v>#REF!</v>
      </c>
      <c r="AC46" s="15"/>
    </row>
    <row r="47" spans="1:29" x14ac:dyDescent="0.25">
      <c r="A47" s="8" t="e">
        <f>CIG!#REF!</f>
        <v>#REF!</v>
      </c>
      <c r="B47" s="2" t="e">
        <f>CIG!#REF!</f>
        <v>#REF!</v>
      </c>
      <c r="C47" s="12" t="e">
        <f>CIG!#REF!</f>
        <v>#REF!</v>
      </c>
      <c r="D47" s="4" t="e">
        <f t="shared" si="1"/>
        <v>#REF!</v>
      </c>
      <c r="E47" s="2" t="e">
        <f t="shared" si="0"/>
        <v>#REF!</v>
      </c>
      <c r="F47" s="9" t="e">
        <f>CIG!#REF!</f>
        <v>#REF!</v>
      </c>
      <c r="G47" s="11" t="e">
        <f>CIG!#REF!</f>
        <v>#REF!</v>
      </c>
      <c r="H47" s="17" t="e">
        <f>CIG!#REF!</f>
        <v>#REF!</v>
      </c>
      <c r="I47" s="5" t="e">
        <f>CIG!#REF!</f>
        <v>#REF!</v>
      </c>
      <c r="J47" s="6" t="e">
        <f>CIG!#REF!</f>
        <v>#REF!</v>
      </c>
      <c r="K47" s="10" t="e">
        <f>CIG!#REF!</f>
        <v>#REF!</v>
      </c>
      <c r="L47" s="97" t="e">
        <f>CIG!#REF!</f>
        <v>#REF!</v>
      </c>
      <c r="M47" s="12" t="e">
        <f>CIG!#REF!</f>
        <v>#REF!</v>
      </c>
      <c r="N47" s="4" t="e">
        <f>CIG!#REF!</f>
        <v>#REF!</v>
      </c>
      <c r="O47" s="18" t="e">
        <f>CIG!#REF!</f>
        <v>#REF!</v>
      </c>
      <c r="P47" s="19">
        <f t="shared" si="2"/>
        <v>0</v>
      </c>
      <c r="Q47" s="20" t="e">
        <f t="shared" si="3"/>
        <v>#REF!</v>
      </c>
      <c r="AC47" s="15"/>
    </row>
    <row r="48" spans="1:29" x14ac:dyDescent="0.25">
      <c r="A48" s="8" t="e">
        <f>CIG!#REF!</f>
        <v>#REF!</v>
      </c>
      <c r="B48" s="2" t="e">
        <f>CIG!#REF!</f>
        <v>#REF!</v>
      </c>
      <c r="C48" s="12" t="e">
        <f>CIG!#REF!</f>
        <v>#REF!</v>
      </c>
      <c r="D48" s="4" t="e">
        <f t="shared" si="1"/>
        <v>#REF!</v>
      </c>
      <c r="E48" s="2" t="e">
        <f t="shared" si="0"/>
        <v>#REF!</v>
      </c>
      <c r="F48" s="9" t="e">
        <f>CIG!#REF!</f>
        <v>#REF!</v>
      </c>
      <c r="G48" s="11" t="e">
        <f>CIG!#REF!</f>
        <v>#REF!</v>
      </c>
      <c r="H48" s="17" t="e">
        <f>CIG!#REF!</f>
        <v>#REF!</v>
      </c>
      <c r="I48" s="5" t="e">
        <f>CIG!#REF!</f>
        <v>#REF!</v>
      </c>
      <c r="J48" s="6" t="e">
        <f>CIG!#REF!</f>
        <v>#REF!</v>
      </c>
      <c r="K48" s="10" t="e">
        <f>CIG!#REF!</f>
        <v>#REF!</v>
      </c>
      <c r="L48" s="97" t="e">
        <f>CIG!#REF!</f>
        <v>#REF!</v>
      </c>
      <c r="M48" s="12" t="e">
        <f>CIG!#REF!</f>
        <v>#REF!</v>
      </c>
      <c r="N48" s="4" t="e">
        <f>CIG!#REF!</f>
        <v>#REF!</v>
      </c>
      <c r="O48" s="18" t="e">
        <f>CIG!#REF!</f>
        <v>#REF!</v>
      </c>
      <c r="P48" s="19">
        <f t="shared" si="2"/>
        <v>0</v>
      </c>
      <c r="Q48" s="20" t="e">
        <f t="shared" si="3"/>
        <v>#REF!</v>
      </c>
      <c r="AC48" s="15"/>
    </row>
    <row r="49" spans="1:29" x14ac:dyDescent="0.25">
      <c r="A49" s="8" t="e">
        <f>CIG!#REF!</f>
        <v>#REF!</v>
      </c>
      <c r="B49" s="2" t="e">
        <f>CIG!#REF!</f>
        <v>#REF!</v>
      </c>
      <c r="C49" s="12" t="e">
        <f>CIG!#REF!</f>
        <v>#REF!</v>
      </c>
      <c r="D49" s="4" t="e">
        <f t="shared" si="1"/>
        <v>#REF!</v>
      </c>
      <c r="E49" s="2" t="e">
        <f t="shared" si="0"/>
        <v>#REF!</v>
      </c>
      <c r="F49" s="9" t="e">
        <f>CIG!#REF!</f>
        <v>#REF!</v>
      </c>
      <c r="G49" s="11" t="e">
        <f>CIG!#REF!</f>
        <v>#REF!</v>
      </c>
      <c r="H49" s="17" t="e">
        <f>CIG!#REF!</f>
        <v>#REF!</v>
      </c>
      <c r="I49" s="5" t="e">
        <f>CIG!#REF!</f>
        <v>#REF!</v>
      </c>
      <c r="J49" s="6" t="e">
        <f>CIG!#REF!</f>
        <v>#REF!</v>
      </c>
      <c r="K49" s="10" t="e">
        <f>CIG!#REF!</f>
        <v>#REF!</v>
      </c>
      <c r="L49" s="97" t="e">
        <f>CIG!#REF!</f>
        <v>#REF!</v>
      </c>
      <c r="M49" s="12" t="e">
        <f>CIG!#REF!</f>
        <v>#REF!</v>
      </c>
      <c r="N49" s="4" t="e">
        <f>CIG!#REF!</f>
        <v>#REF!</v>
      </c>
      <c r="O49" s="18" t="e">
        <f>CIG!#REF!</f>
        <v>#REF!</v>
      </c>
      <c r="P49" s="19">
        <f t="shared" si="2"/>
        <v>130</v>
      </c>
      <c r="Q49" s="20" t="e">
        <f t="shared" si="3"/>
        <v>#REF!</v>
      </c>
      <c r="V49" s="13">
        <v>130</v>
      </c>
      <c r="AC49" s="15"/>
    </row>
    <row r="50" spans="1:29" x14ac:dyDescent="0.25">
      <c r="A50" s="8" t="e">
        <f>CIG!#REF!</f>
        <v>#REF!</v>
      </c>
      <c r="B50" s="2" t="e">
        <f>CIG!#REF!</f>
        <v>#REF!</v>
      </c>
      <c r="C50" s="12" t="e">
        <f>CIG!#REF!</f>
        <v>#REF!</v>
      </c>
      <c r="D50" s="4" t="e">
        <f t="shared" si="1"/>
        <v>#REF!</v>
      </c>
      <c r="E50" s="2" t="e">
        <f t="shared" si="0"/>
        <v>#REF!</v>
      </c>
      <c r="F50" s="9" t="e">
        <f>CIG!#REF!</f>
        <v>#REF!</v>
      </c>
      <c r="G50" s="11" t="e">
        <f>CIG!#REF!</f>
        <v>#REF!</v>
      </c>
      <c r="H50" s="17" t="e">
        <f>CIG!#REF!</f>
        <v>#REF!</v>
      </c>
      <c r="I50" s="5" t="e">
        <f>CIG!#REF!</f>
        <v>#REF!</v>
      </c>
      <c r="J50" s="6" t="e">
        <f>CIG!#REF!</f>
        <v>#REF!</v>
      </c>
      <c r="K50" s="10" t="e">
        <f>CIG!#REF!</f>
        <v>#REF!</v>
      </c>
      <c r="L50" s="97" t="e">
        <f>CIG!#REF!</f>
        <v>#REF!</v>
      </c>
      <c r="M50" s="12" t="e">
        <f>CIG!#REF!</f>
        <v>#REF!</v>
      </c>
      <c r="N50" s="4" t="e">
        <f>CIG!#REF!</f>
        <v>#REF!</v>
      </c>
      <c r="O50" s="18" t="e">
        <f>CIG!#REF!</f>
        <v>#REF!</v>
      </c>
      <c r="P50" s="19">
        <f t="shared" si="2"/>
        <v>260</v>
      </c>
      <c r="Q50" s="20" t="e">
        <f t="shared" si="3"/>
        <v>#REF!</v>
      </c>
      <c r="S50" s="13">
        <v>260</v>
      </c>
      <c r="AC50" s="15"/>
    </row>
    <row r="51" spans="1:29" x14ac:dyDescent="0.25">
      <c r="A51" s="8" t="e">
        <f>CIG!#REF!</f>
        <v>#REF!</v>
      </c>
      <c r="B51" s="2" t="e">
        <f>CIG!#REF!</f>
        <v>#REF!</v>
      </c>
      <c r="C51" s="12" t="e">
        <f>CIG!#REF!</f>
        <v>#REF!</v>
      </c>
      <c r="D51" s="4" t="e">
        <f t="shared" si="1"/>
        <v>#REF!</v>
      </c>
      <c r="E51" s="2" t="e">
        <f t="shared" si="0"/>
        <v>#REF!</v>
      </c>
      <c r="F51" s="9" t="e">
        <f>CIG!#REF!</f>
        <v>#REF!</v>
      </c>
      <c r="G51" s="11" t="e">
        <f>CIG!#REF!</f>
        <v>#REF!</v>
      </c>
      <c r="H51" s="17" t="e">
        <f>CIG!#REF!</f>
        <v>#REF!</v>
      </c>
      <c r="I51" s="5" t="e">
        <f>CIG!#REF!</f>
        <v>#REF!</v>
      </c>
      <c r="J51" s="6" t="e">
        <f>CIG!#REF!</f>
        <v>#REF!</v>
      </c>
      <c r="K51" s="10" t="e">
        <f>CIG!#REF!</f>
        <v>#REF!</v>
      </c>
      <c r="L51" s="97" t="e">
        <f>CIG!#REF!</f>
        <v>#REF!</v>
      </c>
      <c r="M51" s="12" t="e">
        <f>CIG!#REF!</f>
        <v>#REF!</v>
      </c>
      <c r="N51" s="4" t="e">
        <f>CIG!#REF!</f>
        <v>#REF!</v>
      </c>
      <c r="O51" s="18" t="e">
        <f>CIG!#REF!</f>
        <v>#REF!</v>
      </c>
      <c r="P51" s="19">
        <f t="shared" si="2"/>
        <v>0</v>
      </c>
      <c r="Q51" s="20" t="e">
        <f t="shared" si="3"/>
        <v>#REF!</v>
      </c>
      <c r="AC51" s="15"/>
    </row>
    <row r="52" spans="1:29" x14ac:dyDescent="0.25">
      <c r="A52" s="8" t="e">
        <f>CIG!#REF!</f>
        <v>#REF!</v>
      </c>
      <c r="B52" s="2" t="e">
        <f>CIG!#REF!</f>
        <v>#REF!</v>
      </c>
      <c r="C52" s="12" t="e">
        <f>CIG!#REF!</f>
        <v>#REF!</v>
      </c>
      <c r="D52" s="4" t="e">
        <f t="shared" si="1"/>
        <v>#REF!</v>
      </c>
      <c r="E52" s="2" t="e">
        <f t="shared" si="0"/>
        <v>#REF!</v>
      </c>
      <c r="F52" s="9" t="e">
        <f>CIG!#REF!</f>
        <v>#REF!</v>
      </c>
      <c r="G52" s="11" t="e">
        <f>CIG!#REF!</f>
        <v>#REF!</v>
      </c>
      <c r="H52" s="17" t="e">
        <f>CIG!#REF!</f>
        <v>#REF!</v>
      </c>
      <c r="I52" s="5" t="e">
        <f>CIG!#REF!</f>
        <v>#REF!</v>
      </c>
      <c r="J52" s="6" t="e">
        <f>CIG!#REF!</f>
        <v>#REF!</v>
      </c>
      <c r="K52" s="10" t="e">
        <f>CIG!#REF!</f>
        <v>#REF!</v>
      </c>
      <c r="L52" s="97" t="e">
        <f>CIG!#REF!</f>
        <v>#REF!</v>
      </c>
      <c r="M52" s="12" t="e">
        <f>CIG!#REF!</f>
        <v>#REF!</v>
      </c>
      <c r="N52" s="4" t="e">
        <f>CIG!#REF!</f>
        <v>#REF!</v>
      </c>
      <c r="O52" s="18" t="e">
        <f>CIG!#REF!</f>
        <v>#REF!</v>
      </c>
      <c r="P52" s="19">
        <f t="shared" si="2"/>
        <v>0</v>
      </c>
      <c r="Q52" s="20" t="e">
        <f t="shared" si="3"/>
        <v>#REF!</v>
      </c>
      <c r="AC52" s="15"/>
    </row>
    <row r="53" spans="1:29" x14ac:dyDescent="0.25">
      <c r="A53" s="8" t="e">
        <f>CIG!#REF!</f>
        <v>#REF!</v>
      </c>
      <c r="B53" s="2" t="e">
        <f>CIG!#REF!</f>
        <v>#REF!</v>
      </c>
      <c r="C53" s="12" t="e">
        <f>CIG!#REF!</f>
        <v>#REF!</v>
      </c>
      <c r="D53" s="4" t="e">
        <f t="shared" si="1"/>
        <v>#REF!</v>
      </c>
      <c r="E53" s="2" t="e">
        <f t="shared" si="0"/>
        <v>#REF!</v>
      </c>
      <c r="F53" s="9" t="e">
        <f>CIG!#REF!</f>
        <v>#REF!</v>
      </c>
      <c r="G53" s="11" t="e">
        <f>CIG!#REF!</f>
        <v>#REF!</v>
      </c>
      <c r="H53" s="17" t="e">
        <f>CIG!#REF!</f>
        <v>#REF!</v>
      </c>
      <c r="I53" s="5" t="e">
        <f>CIG!#REF!</f>
        <v>#REF!</v>
      </c>
      <c r="J53" s="6" t="e">
        <f>CIG!#REF!</f>
        <v>#REF!</v>
      </c>
      <c r="K53" s="10" t="e">
        <f>CIG!#REF!</f>
        <v>#REF!</v>
      </c>
      <c r="L53" s="97" t="e">
        <f>CIG!#REF!</f>
        <v>#REF!</v>
      </c>
      <c r="M53" s="12" t="e">
        <f>CIG!#REF!</f>
        <v>#REF!</v>
      </c>
      <c r="N53" s="4" t="e">
        <f>CIG!#REF!</f>
        <v>#REF!</v>
      </c>
      <c r="O53" s="18" t="e">
        <f>CIG!#REF!</f>
        <v>#REF!</v>
      </c>
      <c r="P53" s="19">
        <f t="shared" si="2"/>
        <v>154.94999999999999</v>
      </c>
      <c r="Q53" s="20" t="e">
        <f t="shared" si="3"/>
        <v>#REF!</v>
      </c>
      <c r="U53" s="13">
        <v>154.94999999999999</v>
      </c>
      <c r="AC53" s="15"/>
    </row>
    <row r="54" spans="1:29" x14ac:dyDescent="0.25">
      <c r="A54" s="8" t="e">
        <f>CIG!#REF!</f>
        <v>#REF!</v>
      </c>
      <c r="B54" s="2" t="e">
        <f>CIG!#REF!</f>
        <v>#REF!</v>
      </c>
      <c r="C54" s="12" t="e">
        <f>CIG!#REF!</f>
        <v>#REF!</v>
      </c>
      <c r="D54" s="4" t="e">
        <f t="shared" si="1"/>
        <v>#REF!</v>
      </c>
      <c r="E54" s="2" t="e">
        <f t="shared" si="0"/>
        <v>#REF!</v>
      </c>
      <c r="F54" s="9" t="e">
        <f>CIG!#REF!</f>
        <v>#REF!</v>
      </c>
      <c r="G54" s="11" t="e">
        <f>CIG!#REF!</f>
        <v>#REF!</v>
      </c>
      <c r="H54" s="17" t="e">
        <f>CIG!#REF!</f>
        <v>#REF!</v>
      </c>
      <c r="I54" s="5" t="e">
        <f>CIG!#REF!</f>
        <v>#REF!</v>
      </c>
      <c r="J54" s="6" t="e">
        <f>CIG!#REF!</f>
        <v>#REF!</v>
      </c>
      <c r="K54" s="10" t="e">
        <f>CIG!#REF!</f>
        <v>#REF!</v>
      </c>
      <c r="L54" s="97" t="e">
        <f>CIG!#REF!</f>
        <v>#REF!</v>
      </c>
      <c r="M54" s="12" t="e">
        <f>CIG!#REF!</f>
        <v>#REF!</v>
      </c>
      <c r="N54" s="4" t="e">
        <f>CIG!#REF!</f>
        <v>#REF!</v>
      </c>
      <c r="O54" s="18" t="e">
        <f>CIG!#REF!</f>
        <v>#REF!</v>
      </c>
      <c r="P54" s="19">
        <f t="shared" si="2"/>
        <v>3999.96</v>
      </c>
      <c r="Q54" s="20" t="e">
        <f t="shared" si="3"/>
        <v>#REF!</v>
      </c>
      <c r="U54" s="13">
        <v>3999.96</v>
      </c>
      <c r="AC54" s="15"/>
    </row>
    <row r="55" spans="1:29" x14ac:dyDescent="0.25">
      <c r="A55" s="8" t="e">
        <f>CIG!#REF!</f>
        <v>#REF!</v>
      </c>
      <c r="B55" s="2" t="e">
        <f>CIG!#REF!</f>
        <v>#REF!</v>
      </c>
      <c r="C55" s="12" t="e">
        <f>CIG!#REF!</f>
        <v>#REF!</v>
      </c>
      <c r="D55" s="4" t="e">
        <f t="shared" si="1"/>
        <v>#REF!</v>
      </c>
      <c r="E55" s="2" t="e">
        <f t="shared" si="0"/>
        <v>#REF!</v>
      </c>
      <c r="F55" s="9" t="e">
        <f>CIG!#REF!</f>
        <v>#REF!</v>
      </c>
      <c r="G55" s="11" t="e">
        <f>CIG!#REF!</f>
        <v>#REF!</v>
      </c>
      <c r="H55" s="17" t="e">
        <f>CIG!#REF!</f>
        <v>#REF!</v>
      </c>
      <c r="I55" s="5" t="e">
        <f>CIG!#REF!</f>
        <v>#REF!</v>
      </c>
      <c r="J55" s="6" t="e">
        <f>CIG!#REF!</f>
        <v>#REF!</v>
      </c>
      <c r="K55" s="10" t="e">
        <f>CIG!#REF!</f>
        <v>#REF!</v>
      </c>
      <c r="L55" s="97" t="e">
        <f>CIG!#REF!</f>
        <v>#REF!</v>
      </c>
      <c r="M55" s="12" t="e">
        <f>CIG!#REF!</f>
        <v>#REF!</v>
      </c>
      <c r="N55" s="4" t="e">
        <f>CIG!#REF!</f>
        <v>#REF!</v>
      </c>
      <c r="O55" s="18" t="e">
        <f>CIG!#REF!</f>
        <v>#REF!</v>
      </c>
      <c r="P55" s="19">
        <f t="shared" si="2"/>
        <v>2120.92</v>
      </c>
      <c r="Q55" s="20" t="e">
        <f t="shared" si="3"/>
        <v>#REF!</v>
      </c>
      <c r="R55" s="13">
        <v>2120.92</v>
      </c>
      <c r="AC55" s="15"/>
    </row>
    <row r="56" spans="1:29" x14ac:dyDescent="0.25">
      <c r="A56" s="8" t="e">
        <f>CIG!#REF!</f>
        <v>#REF!</v>
      </c>
      <c r="B56" s="2" t="e">
        <f>CIG!#REF!</f>
        <v>#REF!</v>
      </c>
      <c r="C56" s="12" t="e">
        <f>CIG!#REF!</f>
        <v>#REF!</v>
      </c>
      <c r="D56" s="4" t="e">
        <f t="shared" si="1"/>
        <v>#REF!</v>
      </c>
      <c r="E56" s="2" t="e">
        <f t="shared" si="0"/>
        <v>#REF!</v>
      </c>
      <c r="F56" s="9" t="e">
        <f>CIG!#REF!</f>
        <v>#REF!</v>
      </c>
      <c r="G56" s="11" t="e">
        <f>CIG!#REF!</f>
        <v>#REF!</v>
      </c>
      <c r="H56" s="17" t="e">
        <f>CIG!#REF!</f>
        <v>#REF!</v>
      </c>
      <c r="I56" s="5" t="e">
        <f>CIG!#REF!</f>
        <v>#REF!</v>
      </c>
      <c r="J56" s="6" t="e">
        <f>CIG!#REF!</f>
        <v>#REF!</v>
      </c>
      <c r="K56" s="10" t="e">
        <f>CIG!#REF!</f>
        <v>#REF!</v>
      </c>
      <c r="L56" s="97" t="e">
        <f>CIG!#REF!</f>
        <v>#REF!</v>
      </c>
      <c r="M56" s="12" t="e">
        <f>CIG!#REF!</f>
        <v>#REF!</v>
      </c>
      <c r="N56" s="4" t="e">
        <f>CIG!#REF!</f>
        <v>#REF!</v>
      </c>
      <c r="O56" s="18" t="e">
        <f>CIG!#REF!</f>
        <v>#REF!</v>
      </c>
      <c r="P56" s="19">
        <f t="shared" si="2"/>
        <v>3994.62</v>
      </c>
      <c r="Q56" s="20" t="e">
        <f t="shared" si="3"/>
        <v>#REF!</v>
      </c>
      <c r="S56" s="13">
        <v>3026.86</v>
      </c>
      <c r="T56" s="13">
        <v>967.76</v>
      </c>
      <c r="AC56" s="15"/>
    </row>
    <row r="57" spans="1:29" x14ac:dyDescent="0.25">
      <c r="A57" s="8" t="e">
        <f>CIG!#REF!</f>
        <v>#REF!</v>
      </c>
      <c r="B57" s="2" t="e">
        <f>CIG!#REF!</f>
        <v>#REF!</v>
      </c>
      <c r="C57" s="12" t="e">
        <f>CIG!#REF!</f>
        <v>#REF!</v>
      </c>
      <c r="D57" s="4" t="e">
        <f t="shared" si="1"/>
        <v>#REF!</v>
      </c>
      <c r="E57" s="2" t="e">
        <f t="shared" si="0"/>
        <v>#REF!</v>
      </c>
      <c r="F57" s="9" t="e">
        <f>CIG!#REF!</f>
        <v>#REF!</v>
      </c>
      <c r="G57" s="11" t="e">
        <f>CIG!#REF!</f>
        <v>#REF!</v>
      </c>
      <c r="H57" s="17" t="e">
        <f>CIG!#REF!</f>
        <v>#REF!</v>
      </c>
      <c r="I57" s="5" t="e">
        <f>CIG!#REF!</f>
        <v>#REF!</v>
      </c>
      <c r="J57" s="6" t="e">
        <f>CIG!#REF!</f>
        <v>#REF!</v>
      </c>
      <c r="K57" s="10" t="e">
        <f>CIG!#REF!</f>
        <v>#REF!</v>
      </c>
      <c r="L57" s="97" t="e">
        <f>CIG!#REF!</f>
        <v>#REF!</v>
      </c>
      <c r="M57" s="12" t="e">
        <f>CIG!#REF!</f>
        <v>#REF!</v>
      </c>
      <c r="N57" s="4" t="e">
        <f>CIG!#REF!</f>
        <v>#REF!</v>
      </c>
      <c r="O57" s="18" t="e">
        <f>CIG!#REF!</f>
        <v>#REF!</v>
      </c>
      <c r="P57" s="19">
        <f t="shared" si="2"/>
        <v>0</v>
      </c>
      <c r="Q57" s="20" t="e">
        <f t="shared" si="3"/>
        <v>#REF!</v>
      </c>
      <c r="AC57" s="15"/>
    </row>
    <row r="58" spans="1:29" x14ac:dyDescent="0.25">
      <c r="A58" s="8" t="e">
        <f>CIG!#REF!</f>
        <v>#REF!</v>
      </c>
      <c r="B58" s="2" t="e">
        <f>CIG!#REF!</f>
        <v>#REF!</v>
      </c>
      <c r="C58" s="12" t="e">
        <f>CIG!#REF!</f>
        <v>#REF!</v>
      </c>
      <c r="D58" s="4" t="e">
        <f t="shared" si="1"/>
        <v>#REF!</v>
      </c>
      <c r="E58" s="2" t="e">
        <f t="shared" si="0"/>
        <v>#REF!</v>
      </c>
      <c r="F58" s="9" t="e">
        <f>CIG!#REF!</f>
        <v>#REF!</v>
      </c>
      <c r="G58" s="11" t="e">
        <f>CIG!#REF!</f>
        <v>#REF!</v>
      </c>
      <c r="H58" s="17" t="e">
        <f>CIG!#REF!</f>
        <v>#REF!</v>
      </c>
      <c r="I58" s="5" t="e">
        <f>CIG!#REF!</f>
        <v>#REF!</v>
      </c>
      <c r="J58" s="6" t="e">
        <f>CIG!#REF!</f>
        <v>#REF!</v>
      </c>
      <c r="K58" s="10" t="e">
        <f>CIG!#REF!</f>
        <v>#REF!</v>
      </c>
      <c r="L58" s="97" t="e">
        <f>CIG!#REF!</f>
        <v>#REF!</v>
      </c>
      <c r="M58" s="12" t="e">
        <f>CIG!#REF!</f>
        <v>#REF!</v>
      </c>
      <c r="N58" s="4" t="e">
        <f>CIG!#REF!</f>
        <v>#REF!</v>
      </c>
      <c r="O58" s="18" t="e">
        <f>CIG!#REF!</f>
        <v>#REF!</v>
      </c>
      <c r="P58" s="19">
        <f t="shared" si="2"/>
        <v>3409</v>
      </c>
      <c r="Q58" s="20" t="e">
        <f t="shared" si="3"/>
        <v>#REF!</v>
      </c>
      <c r="S58" s="13">
        <v>2500</v>
      </c>
      <c r="U58" s="13">
        <v>909</v>
      </c>
      <c r="AC58" s="15"/>
    </row>
    <row r="59" spans="1:29" x14ac:dyDescent="0.25">
      <c r="A59" s="8" t="e">
        <f>CIG!#REF!</f>
        <v>#REF!</v>
      </c>
      <c r="B59" s="2" t="e">
        <f>CIG!#REF!</f>
        <v>#REF!</v>
      </c>
      <c r="C59" s="12" t="e">
        <f>CIG!#REF!</f>
        <v>#REF!</v>
      </c>
      <c r="D59" s="4" t="e">
        <f t="shared" si="1"/>
        <v>#REF!</v>
      </c>
      <c r="E59" s="2" t="e">
        <f t="shared" si="0"/>
        <v>#REF!</v>
      </c>
      <c r="F59" s="9" t="e">
        <f>CIG!#REF!</f>
        <v>#REF!</v>
      </c>
      <c r="G59" s="11" t="e">
        <f>CIG!#REF!</f>
        <v>#REF!</v>
      </c>
      <c r="H59" s="17" t="e">
        <f>CIG!#REF!</f>
        <v>#REF!</v>
      </c>
      <c r="I59" s="5" t="e">
        <f>CIG!#REF!</f>
        <v>#REF!</v>
      </c>
      <c r="J59" s="6" t="e">
        <f>CIG!#REF!</f>
        <v>#REF!</v>
      </c>
      <c r="K59" s="10" t="e">
        <f>CIG!#REF!</f>
        <v>#REF!</v>
      </c>
      <c r="L59" s="97" t="e">
        <f>CIG!#REF!</f>
        <v>#REF!</v>
      </c>
      <c r="M59" s="12" t="e">
        <f>CIG!#REF!</f>
        <v>#REF!</v>
      </c>
      <c r="N59" s="4" t="e">
        <f>CIG!#REF!</f>
        <v>#REF!</v>
      </c>
      <c r="O59" s="18" t="e">
        <f>CIG!#REF!</f>
        <v>#REF!</v>
      </c>
      <c r="P59" s="19">
        <f t="shared" si="2"/>
        <v>3409</v>
      </c>
      <c r="Q59" s="20" t="e">
        <f t="shared" si="3"/>
        <v>#REF!</v>
      </c>
      <c r="S59" s="13">
        <v>2500</v>
      </c>
      <c r="T59" s="13">
        <v>909</v>
      </c>
      <c r="AC59" s="15"/>
    </row>
    <row r="60" spans="1:29" x14ac:dyDescent="0.25">
      <c r="A60" s="8" t="e">
        <f>CIG!#REF!</f>
        <v>#REF!</v>
      </c>
      <c r="B60" s="2" t="e">
        <f>CIG!#REF!</f>
        <v>#REF!</v>
      </c>
      <c r="C60" s="12" t="e">
        <f>CIG!#REF!</f>
        <v>#REF!</v>
      </c>
      <c r="D60" s="4" t="e">
        <f t="shared" si="1"/>
        <v>#REF!</v>
      </c>
      <c r="E60" s="2" t="e">
        <f t="shared" si="0"/>
        <v>#REF!</v>
      </c>
      <c r="F60" s="9" t="e">
        <f>CIG!#REF!</f>
        <v>#REF!</v>
      </c>
      <c r="G60" s="11" t="e">
        <f>CIG!#REF!</f>
        <v>#REF!</v>
      </c>
      <c r="H60" s="17" t="e">
        <f>CIG!#REF!</f>
        <v>#REF!</v>
      </c>
      <c r="I60" s="5" t="e">
        <f>CIG!#REF!</f>
        <v>#REF!</v>
      </c>
      <c r="J60" s="6" t="e">
        <f>CIG!#REF!</f>
        <v>#REF!</v>
      </c>
      <c r="K60" s="10" t="e">
        <f>CIG!#REF!</f>
        <v>#REF!</v>
      </c>
      <c r="L60" s="97" t="e">
        <f>CIG!#REF!</f>
        <v>#REF!</v>
      </c>
      <c r="M60" s="12" t="e">
        <f>CIG!#REF!</f>
        <v>#REF!</v>
      </c>
      <c r="N60" s="4" t="e">
        <f>CIG!#REF!</f>
        <v>#REF!</v>
      </c>
      <c r="O60" s="18" t="e">
        <f>CIG!#REF!</f>
        <v>#REF!</v>
      </c>
      <c r="P60" s="19">
        <f t="shared" si="2"/>
        <v>2425.1999999999998</v>
      </c>
      <c r="Q60" s="20" t="e">
        <f t="shared" si="3"/>
        <v>#REF!</v>
      </c>
      <c r="T60" s="13">
        <v>2425.1999999999998</v>
      </c>
      <c r="AC60" s="15"/>
    </row>
    <row r="61" spans="1:29" x14ac:dyDescent="0.25">
      <c r="A61" s="8" t="e">
        <f>CIG!#REF!</f>
        <v>#REF!</v>
      </c>
      <c r="B61" s="2" t="e">
        <f>CIG!#REF!</f>
        <v>#REF!</v>
      </c>
      <c r="C61" s="12" t="e">
        <f>CIG!#REF!</f>
        <v>#REF!</v>
      </c>
      <c r="D61" s="4" t="e">
        <f t="shared" si="1"/>
        <v>#REF!</v>
      </c>
      <c r="E61" s="2" t="e">
        <f t="shared" si="0"/>
        <v>#REF!</v>
      </c>
      <c r="F61" s="9" t="e">
        <f>CIG!#REF!</f>
        <v>#REF!</v>
      </c>
      <c r="G61" s="11" t="e">
        <f>CIG!#REF!</f>
        <v>#REF!</v>
      </c>
      <c r="H61" s="17" t="e">
        <f>CIG!#REF!</f>
        <v>#REF!</v>
      </c>
      <c r="I61" s="5" t="e">
        <f>CIG!#REF!</f>
        <v>#REF!</v>
      </c>
      <c r="J61" s="6" t="e">
        <f>CIG!#REF!</f>
        <v>#REF!</v>
      </c>
      <c r="K61" s="10" t="e">
        <f>CIG!#REF!</f>
        <v>#REF!</v>
      </c>
      <c r="L61" s="97" t="e">
        <f>CIG!#REF!</f>
        <v>#REF!</v>
      </c>
      <c r="M61" s="12" t="e">
        <f>CIG!#REF!</f>
        <v>#REF!</v>
      </c>
      <c r="N61" s="4" t="e">
        <f>CIG!#REF!</f>
        <v>#REF!</v>
      </c>
      <c r="O61" s="18" t="e">
        <f>CIG!#REF!</f>
        <v>#REF!</v>
      </c>
      <c r="P61" s="19">
        <f t="shared" si="2"/>
        <v>0</v>
      </c>
      <c r="Q61" s="20" t="e">
        <f t="shared" si="3"/>
        <v>#REF!</v>
      </c>
      <c r="AC61" s="15"/>
    </row>
    <row r="62" spans="1:29" x14ac:dyDescent="0.25">
      <c r="A62" s="8" t="e">
        <f>CIG!#REF!</f>
        <v>#REF!</v>
      </c>
      <c r="B62" s="2" t="e">
        <f>CIG!#REF!</f>
        <v>#REF!</v>
      </c>
      <c r="C62" s="12" t="e">
        <f>CIG!#REF!</f>
        <v>#REF!</v>
      </c>
      <c r="D62" s="4" t="e">
        <f t="shared" si="1"/>
        <v>#REF!</v>
      </c>
      <c r="E62" s="2" t="e">
        <f t="shared" si="0"/>
        <v>#REF!</v>
      </c>
      <c r="F62" s="9" t="e">
        <f>CIG!#REF!</f>
        <v>#REF!</v>
      </c>
      <c r="G62" s="11" t="e">
        <f>CIG!#REF!</f>
        <v>#REF!</v>
      </c>
      <c r="H62" s="17" t="e">
        <f>CIG!#REF!</f>
        <v>#REF!</v>
      </c>
      <c r="I62" s="5" t="e">
        <f>CIG!#REF!</f>
        <v>#REF!</v>
      </c>
      <c r="J62" s="6" t="e">
        <f>CIG!#REF!</f>
        <v>#REF!</v>
      </c>
      <c r="K62" s="10" t="e">
        <f>CIG!#REF!</f>
        <v>#REF!</v>
      </c>
      <c r="L62" s="97" t="e">
        <f>CIG!#REF!</f>
        <v>#REF!</v>
      </c>
      <c r="M62" s="12" t="e">
        <f>CIG!#REF!</f>
        <v>#REF!</v>
      </c>
      <c r="N62" s="4" t="e">
        <f>CIG!#REF!</f>
        <v>#REF!</v>
      </c>
      <c r="O62" s="18" t="e">
        <f>CIG!#REF!</f>
        <v>#REF!</v>
      </c>
      <c r="P62" s="19">
        <f t="shared" si="2"/>
        <v>0</v>
      </c>
      <c r="Q62" s="20" t="e">
        <f t="shared" si="3"/>
        <v>#REF!</v>
      </c>
      <c r="AC62" s="15"/>
    </row>
    <row r="63" spans="1:29" x14ac:dyDescent="0.25">
      <c r="A63" s="8" t="e">
        <f>CIG!#REF!</f>
        <v>#REF!</v>
      </c>
      <c r="B63" s="2" t="e">
        <f>CIG!#REF!</f>
        <v>#REF!</v>
      </c>
      <c r="C63" s="12" t="e">
        <f>CIG!#REF!</f>
        <v>#REF!</v>
      </c>
      <c r="D63" s="4" t="e">
        <f t="shared" si="1"/>
        <v>#REF!</v>
      </c>
      <c r="E63" s="2" t="e">
        <f t="shared" si="0"/>
        <v>#REF!</v>
      </c>
      <c r="F63" s="9" t="e">
        <f>CIG!#REF!</f>
        <v>#REF!</v>
      </c>
      <c r="G63" s="11" t="e">
        <f>CIG!#REF!</f>
        <v>#REF!</v>
      </c>
      <c r="H63" s="17" t="e">
        <f>CIG!#REF!</f>
        <v>#REF!</v>
      </c>
      <c r="I63" s="5" t="e">
        <f>CIG!#REF!</f>
        <v>#REF!</v>
      </c>
      <c r="J63" s="6" t="e">
        <f>CIG!#REF!</f>
        <v>#REF!</v>
      </c>
      <c r="K63" s="10" t="e">
        <f>CIG!#REF!</f>
        <v>#REF!</v>
      </c>
      <c r="L63" s="97" t="e">
        <f>CIG!#REF!</f>
        <v>#REF!</v>
      </c>
      <c r="M63" s="12" t="e">
        <f>CIG!#REF!</f>
        <v>#REF!</v>
      </c>
      <c r="N63" s="4" t="e">
        <f>CIG!#REF!</f>
        <v>#REF!</v>
      </c>
      <c r="O63" s="18" t="e">
        <f>CIG!#REF!</f>
        <v>#REF!</v>
      </c>
      <c r="P63" s="19">
        <f t="shared" si="2"/>
        <v>0</v>
      </c>
      <c r="Q63" s="20" t="e">
        <f t="shared" si="3"/>
        <v>#REF!</v>
      </c>
      <c r="AC63" s="15"/>
    </row>
    <row r="64" spans="1:29" x14ac:dyDescent="0.25">
      <c r="A64" s="8" t="e">
        <f>CIG!#REF!</f>
        <v>#REF!</v>
      </c>
      <c r="B64" s="2" t="e">
        <f>CIG!#REF!</f>
        <v>#REF!</v>
      </c>
      <c r="C64" s="12" t="e">
        <f>CIG!#REF!</f>
        <v>#REF!</v>
      </c>
      <c r="D64" s="4" t="e">
        <f t="shared" si="1"/>
        <v>#REF!</v>
      </c>
      <c r="E64" s="2" t="e">
        <f t="shared" si="0"/>
        <v>#REF!</v>
      </c>
      <c r="F64" s="9" t="e">
        <f>CIG!#REF!</f>
        <v>#REF!</v>
      </c>
      <c r="G64" s="11" t="e">
        <f>CIG!#REF!</f>
        <v>#REF!</v>
      </c>
      <c r="H64" s="17" t="e">
        <f>CIG!#REF!</f>
        <v>#REF!</v>
      </c>
      <c r="I64" s="5" t="e">
        <f>CIG!#REF!</f>
        <v>#REF!</v>
      </c>
      <c r="J64" s="6" t="e">
        <f>CIG!#REF!</f>
        <v>#REF!</v>
      </c>
      <c r="K64" s="10" t="e">
        <f>CIG!#REF!</f>
        <v>#REF!</v>
      </c>
      <c r="L64" s="97" t="e">
        <f>CIG!#REF!</f>
        <v>#REF!</v>
      </c>
      <c r="M64" s="12" t="e">
        <f>CIG!#REF!</f>
        <v>#REF!</v>
      </c>
      <c r="N64" s="4" t="e">
        <f>CIG!#REF!</f>
        <v>#REF!</v>
      </c>
      <c r="O64" s="18" t="e">
        <f>CIG!#REF!</f>
        <v>#REF!</v>
      </c>
      <c r="P64" s="19">
        <f t="shared" si="2"/>
        <v>620.91</v>
      </c>
      <c r="Q64" s="20" t="e">
        <f t="shared" si="3"/>
        <v>#REF!</v>
      </c>
      <c r="S64" s="13">
        <v>391.82</v>
      </c>
      <c r="T64" s="13">
        <v>229.09</v>
      </c>
      <c r="AC64" s="15"/>
    </row>
    <row r="65" spans="1:29" x14ac:dyDescent="0.25">
      <c r="A65" s="8" t="e">
        <f>CIG!#REF!</f>
        <v>#REF!</v>
      </c>
      <c r="B65" s="2" t="e">
        <f>CIG!#REF!</f>
        <v>#REF!</v>
      </c>
      <c r="C65" s="12" t="e">
        <f>CIG!#REF!</f>
        <v>#REF!</v>
      </c>
      <c r="D65" s="4" t="e">
        <f t="shared" si="1"/>
        <v>#REF!</v>
      </c>
      <c r="E65" s="2" t="e">
        <f t="shared" si="0"/>
        <v>#REF!</v>
      </c>
      <c r="F65" s="9" t="e">
        <f>CIG!#REF!</f>
        <v>#REF!</v>
      </c>
      <c r="G65" s="11" t="e">
        <f>CIG!#REF!</f>
        <v>#REF!</v>
      </c>
      <c r="H65" s="17" t="e">
        <f>CIG!#REF!</f>
        <v>#REF!</v>
      </c>
      <c r="I65" s="5" t="e">
        <f>CIG!#REF!</f>
        <v>#REF!</v>
      </c>
      <c r="J65" s="6" t="e">
        <f>CIG!#REF!</f>
        <v>#REF!</v>
      </c>
      <c r="K65" s="10" t="e">
        <f>CIG!#REF!</f>
        <v>#REF!</v>
      </c>
      <c r="L65" s="97" t="e">
        <f>CIG!#REF!</f>
        <v>#REF!</v>
      </c>
      <c r="M65" s="12" t="e">
        <f>CIG!#REF!</f>
        <v>#REF!</v>
      </c>
      <c r="N65" s="4" t="e">
        <f>CIG!#REF!</f>
        <v>#REF!</v>
      </c>
      <c r="O65" s="18" t="e">
        <f>CIG!#REF!</f>
        <v>#REF!</v>
      </c>
      <c r="P65" s="19">
        <f t="shared" si="2"/>
        <v>132.72999999999999</v>
      </c>
      <c r="Q65" s="20" t="e">
        <f t="shared" si="3"/>
        <v>#REF!</v>
      </c>
      <c r="S65" s="13">
        <v>132.72999999999999</v>
      </c>
      <c r="AC65" s="15"/>
    </row>
    <row r="66" spans="1:29" x14ac:dyDescent="0.25">
      <c r="A66" s="8" t="e">
        <f>CIG!#REF!</f>
        <v>#REF!</v>
      </c>
      <c r="B66" s="2" t="e">
        <f>CIG!#REF!</f>
        <v>#REF!</v>
      </c>
      <c r="C66" s="12" t="e">
        <f>CIG!#REF!</f>
        <v>#REF!</v>
      </c>
      <c r="D66" s="4" t="e">
        <f t="shared" si="1"/>
        <v>#REF!</v>
      </c>
      <c r="E66" s="2" t="e">
        <f t="shared" ref="E66:E129" si="4">YEAR(C66)</f>
        <v>#REF!</v>
      </c>
      <c r="F66" s="9" t="e">
        <f>CIG!#REF!</f>
        <v>#REF!</v>
      </c>
      <c r="G66" s="11" t="e">
        <f>CIG!#REF!</f>
        <v>#REF!</v>
      </c>
      <c r="H66" s="17" t="e">
        <f>CIG!#REF!</f>
        <v>#REF!</v>
      </c>
      <c r="I66" s="5" t="e">
        <f>CIG!#REF!</f>
        <v>#REF!</v>
      </c>
      <c r="J66" s="6" t="e">
        <f>CIG!#REF!</f>
        <v>#REF!</v>
      </c>
      <c r="K66" s="10" t="e">
        <f>CIG!#REF!</f>
        <v>#REF!</v>
      </c>
      <c r="L66" s="97" t="e">
        <f>CIG!#REF!</f>
        <v>#REF!</v>
      </c>
      <c r="M66" s="12" t="e">
        <f>CIG!#REF!</f>
        <v>#REF!</v>
      </c>
      <c r="N66" s="4" t="e">
        <f>CIG!#REF!</f>
        <v>#REF!</v>
      </c>
      <c r="O66" s="18" t="e">
        <f>CIG!#REF!</f>
        <v>#REF!</v>
      </c>
      <c r="P66" s="19">
        <f t="shared" si="2"/>
        <v>93.64</v>
      </c>
      <c r="Q66" s="20" t="e">
        <f t="shared" si="3"/>
        <v>#REF!</v>
      </c>
      <c r="U66" s="13">
        <v>93.64</v>
      </c>
      <c r="AC66" s="15"/>
    </row>
    <row r="67" spans="1:29" x14ac:dyDescent="0.25">
      <c r="A67" s="8" t="e">
        <f>CIG!#REF!</f>
        <v>#REF!</v>
      </c>
      <c r="B67" s="2" t="e">
        <f>CIG!#REF!</f>
        <v>#REF!</v>
      </c>
      <c r="C67" s="12" t="e">
        <f>CIG!#REF!</f>
        <v>#REF!</v>
      </c>
      <c r="D67" s="4" t="e">
        <f t="shared" ref="D67:D130" si="5">MONTH(C67)</f>
        <v>#REF!</v>
      </c>
      <c r="E67" s="2" t="e">
        <f t="shared" si="4"/>
        <v>#REF!</v>
      </c>
      <c r="F67" s="9" t="e">
        <f>CIG!#REF!</f>
        <v>#REF!</v>
      </c>
      <c r="G67" s="11" t="e">
        <f>CIG!#REF!</f>
        <v>#REF!</v>
      </c>
      <c r="H67" s="17" t="e">
        <f>CIG!#REF!</f>
        <v>#REF!</v>
      </c>
      <c r="I67" s="5" t="e">
        <f>CIG!#REF!</f>
        <v>#REF!</v>
      </c>
      <c r="J67" s="6" t="e">
        <f>CIG!#REF!</f>
        <v>#REF!</v>
      </c>
      <c r="K67" s="10" t="e">
        <f>CIG!#REF!</f>
        <v>#REF!</v>
      </c>
      <c r="L67" s="97" t="e">
        <f>CIG!#REF!</f>
        <v>#REF!</v>
      </c>
      <c r="M67" s="12" t="e">
        <f>CIG!#REF!</f>
        <v>#REF!</v>
      </c>
      <c r="N67" s="4" t="e">
        <f>CIG!#REF!</f>
        <v>#REF!</v>
      </c>
      <c r="O67" s="18" t="e">
        <f>CIG!#REF!</f>
        <v>#REF!</v>
      </c>
      <c r="P67" s="19">
        <f t="shared" ref="P67:P130" si="6">+SUM(R67:AC67)</f>
        <v>0</v>
      </c>
      <c r="Q67" s="20" t="e">
        <f t="shared" ref="Q67:Q130" si="7">+O67-P67</f>
        <v>#REF!</v>
      </c>
      <c r="AC67" s="15"/>
    </row>
    <row r="68" spans="1:29" x14ac:dyDescent="0.25">
      <c r="A68" s="8" t="e">
        <f>CIG!#REF!</f>
        <v>#REF!</v>
      </c>
      <c r="B68" s="2" t="e">
        <f>CIG!#REF!</f>
        <v>#REF!</v>
      </c>
      <c r="C68" s="12" t="e">
        <f>CIG!#REF!</f>
        <v>#REF!</v>
      </c>
      <c r="D68" s="4" t="e">
        <f t="shared" si="5"/>
        <v>#REF!</v>
      </c>
      <c r="E68" s="2" t="e">
        <f t="shared" si="4"/>
        <v>#REF!</v>
      </c>
      <c r="F68" s="9" t="e">
        <f>CIG!#REF!</f>
        <v>#REF!</v>
      </c>
      <c r="G68" s="11" t="e">
        <f>CIG!#REF!</f>
        <v>#REF!</v>
      </c>
      <c r="H68" s="17" t="e">
        <f>CIG!#REF!</f>
        <v>#REF!</v>
      </c>
      <c r="I68" s="5" t="e">
        <f>CIG!#REF!</f>
        <v>#REF!</v>
      </c>
      <c r="J68" s="6" t="e">
        <f>CIG!#REF!</f>
        <v>#REF!</v>
      </c>
      <c r="K68" s="10" t="e">
        <f>CIG!#REF!</f>
        <v>#REF!</v>
      </c>
      <c r="L68" s="97" t="e">
        <f>CIG!#REF!</f>
        <v>#REF!</v>
      </c>
      <c r="M68" s="12" t="e">
        <f>CIG!#REF!</f>
        <v>#REF!</v>
      </c>
      <c r="N68" s="4" t="e">
        <f>CIG!#REF!</f>
        <v>#REF!</v>
      </c>
      <c r="O68" s="18" t="e">
        <f>CIG!#REF!</f>
        <v>#REF!</v>
      </c>
      <c r="P68" s="19">
        <f t="shared" si="6"/>
        <v>0</v>
      </c>
      <c r="Q68" s="20" t="e">
        <f t="shared" si="7"/>
        <v>#REF!</v>
      </c>
      <c r="AC68" s="15"/>
    </row>
    <row r="69" spans="1:29" x14ac:dyDescent="0.25">
      <c r="A69" s="8" t="e">
        <f>CIG!#REF!</f>
        <v>#REF!</v>
      </c>
      <c r="B69" s="2" t="e">
        <f>CIG!#REF!</f>
        <v>#REF!</v>
      </c>
      <c r="C69" s="12" t="e">
        <f>CIG!#REF!</f>
        <v>#REF!</v>
      </c>
      <c r="D69" s="4" t="e">
        <f t="shared" si="5"/>
        <v>#REF!</v>
      </c>
      <c r="E69" s="2" t="e">
        <f t="shared" si="4"/>
        <v>#REF!</v>
      </c>
      <c r="F69" s="9" t="e">
        <f>CIG!#REF!</f>
        <v>#REF!</v>
      </c>
      <c r="G69" s="11" t="e">
        <f>CIG!#REF!</f>
        <v>#REF!</v>
      </c>
      <c r="H69" s="17" t="e">
        <f>CIG!#REF!</f>
        <v>#REF!</v>
      </c>
      <c r="I69" s="5" t="e">
        <f>CIG!#REF!</f>
        <v>#REF!</v>
      </c>
      <c r="J69" s="6" t="e">
        <f>CIG!#REF!</f>
        <v>#REF!</v>
      </c>
      <c r="K69" s="10" t="e">
        <f>CIG!#REF!</f>
        <v>#REF!</v>
      </c>
      <c r="L69" s="97" t="e">
        <f>CIG!#REF!</f>
        <v>#REF!</v>
      </c>
      <c r="M69" s="12" t="e">
        <f>CIG!#REF!</f>
        <v>#REF!</v>
      </c>
      <c r="N69" s="4" t="e">
        <f>CIG!#REF!</f>
        <v>#REF!</v>
      </c>
      <c r="O69" s="18" t="e">
        <f>CIG!#REF!</f>
        <v>#REF!</v>
      </c>
      <c r="P69" s="19">
        <f t="shared" si="6"/>
        <v>0</v>
      </c>
      <c r="Q69" s="20" t="e">
        <f t="shared" si="7"/>
        <v>#REF!</v>
      </c>
      <c r="AC69" s="15"/>
    </row>
    <row r="70" spans="1:29" x14ac:dyDescent="0.25">
      <c r="A70" s="8" t="e">
        <f>CIG!#REF!</f>
        <v>#REF!</v>
      </c>
      <c r="B70" s="2" t="e">
        <f>CIG!#REF!</f>
        <v>#REF!</v>
      </c>
      <c r="C70" s="12" t="e">
        <f>CIG!#REF!</f>
        <v>#REF!</v>
      </c>
      <c r="D70" s="4" t="e">
        <f t="shared" si="5"/>
        <v>#REF!</v>
      </c>
      <c r="E70" s="2" t="e">
        <f t="shared" si="4"/>
        <v>#REF!</v>
      </c>
      <c r="F70" s="9" t="e">
        <f>CIG!#REF!</f>
        <v>#REF!</v>
      </c>
      <c r="G70" s="11" t="e">
        <f>CIG!#REF!</f>
        <v>#REF!</v>
      </c>
      <c r="H70" s="17" t="e">
        <f>CIG!#REF!</f>
        <v>#REF!</v>
      </c>
      <c r="I70" s="5" t="e">
        <f>CIG!#REF!</f>
        <v>#REF!</v>
      </c>
      <c r="J70" s="6" t="e">
        <f>CIG!#REF!</f>
        <v>#REF!</v>
      </c>
      <c r="K70" s="10" t="e">
        <f>CIG!#REF!</f>
        <v>#REF!</v>
      </c>
      <c r="L70" s="97" t="e">
        <f>CIG!#REF!</f>
        <v>#REF!</v>
      </c>
      <c r="M70" s="12" t="e">
        <f>CIG!#REF!</f>
        <v>#REF!</v>
      </c>
      <c r="N70" s="4" t="e">
        <f>CIG!#REF!</f>
        <v>#REF!</v>
      </c>
      <c r="O70" s="18" t="e">
        <f>CIG!#REF!</f>
        <v>#REF!</v>
      </c>
      <c r="P70" s="19">
        <f t="shared" si="6"/>
        <v>0</v>
      </c>
      <c r="Q70" s="20" t="e">
        <f t="shared" si="7"/>
        <v>#REF!</v>
      </c>
      <c r="AC70" s="15"/>
    </row>
    <row r="71" spans="1:29" x14ac:dyDescent="0.25">
      <c r="A71" s="8" t="e">
        <f>CIG!#REF!</f>
        <v>#REF!</v>
      </c>
      <c r="B71" s="2" t="e">
        <f>CIG!#REF!</f>
        <v>#REF!</v>
      </c>
      <c r="C71" s="12" t="e">
        <f>CIG!#REF!</f>
        <v>#REF!</v>
      </c>
      <c r="D71" s="4" t="e">
        <f t="shared" si="5"/>
        <v>#REF!</v>
      </c>
      <c r="E71" s="2" t="e">
        <f t="shared" si="4"/>
        <v>#REF!</v>
      </c>
      <c r="F71" s="9" t="e">
        <f>CIG!#REF!</f>
        <v>#REF!</v>
      </c>
      <c r="G71" s="11" t="e">
        <f>CIG!#REF!</f>
        <v>#REF!</v>
      </c>
      <c r="H71" s="17" t="e">
        <f>CIG!#REF!</f>
        <v>#REF!</v>
      </c>
      <c r="I71" s="5" t="e">
        <f>CIG!#REF!</f>
        <v>#REF!</v>
      </c>
      <c r="J71" s="6" t="e">
        <f>CIG!#REF!</f>
        <v>#REF!</v>
      </c>
      <c r="K71" s="10" t="e">
        <f>CIG!#REF!</f>
        <v>#REF!</v>
      </c>
      <c r="L71" s="97" t="e">
        <f>CIG!#REF!</f>
        <v>#REF!</v>
      </c>
      <c r="M71" s="12" t="e">
        <f>CIG!#REF!</f>
        <v>#REF!</v>
      </c>
      <c r="N71" s="4" t="e">
        <f>CIG!#REF!</f>
        <v>#REF!</v>
      </c>
      <c r="O71" s="18" t="e">
        <f>CIG!#REF!</f>
        <v>#REF!</v>
      </c>
      <c r="P71" s="19">
        <f t="shared" si="6"/>
        <v>842</v>
      </c>
      <c r="Q71" s="20" t="e">
        <f t="shared" si="7"/>
        <v>#REF!</v>
      </c>
      <c r="T71" s="13">
        <f>242+600</f>
        <v>842</v>
      </c>
      <c r="AC71" s="15"/>
    </row>
    <row r="72" spans="1:29" x14ac:dyDescent="0.25">
      <c r="A72" s="8" t="e">
        <f>CIG!#REF!</f>
        <v>#REF!</v>
      </c>
      <c r="B72" s="2" t="e">
        <f>CIG!#REF!</f>
        <v>#REF!</v>
      </c>
      <c r="C72" s="12" t="e">
        <f>CIG!#REF!</f>
        <v>#REF!</v>
      </c>
      <c r="D72" s="4" t="e">
        <f t="shared" si="5"/>
        <v>#REF!</v>
      </c>
      <c r="E72" s="2" t="e">
        <f t="shared" si="4"/>
        <v>#REF!</v>
      </c>
      <c r="F72" s="9" t="e">
        <f>CIG!#REF!</f>
        <v>#REF!</v>
      </c>
      <c r="G72" s="11" t="e">
        <f>CIG!#REF!</f>
        <v>#REF!</v>
      </c>
      <c r="H72" s="17" t="e">
        <f>CIG!#REF!</f>
        <v>#REF!</v>
      </c>
      <c r="I72" s="5" t="e">
        <f>CIG!#REF!</f>
        <v>#REF!</v>
      </c>
      <c r="J72" s="6" t="e">
        <f>CIG!#REF!</f>
        <v>#REF!</v>
      </c>
      <c r="K72" s="10" t="e">
        <f>CIG!#REF!</f>
        <v>#REF!</v>
      </c>
      <c r="L72" s="97" t="e">
        <f>CIG!#REF!</f>
        <v>#REF!</v>
      </c>
      <c r="M72" s="12" t="e">
        <f>CIG!#REF!</f>
        <v>#REF!</v>
      </c>
      <c r="N72" s="4" t="e">
        <f>CIG!#REF!</f>
        <v>#REF!</v>
      </c>
      <c r="O72" s="18" t="e">
        <f>CIG!#REF!</f>
        <v>#REF!</v>
      </c>
      <c r="P72" s="19">
        <f t="shared" si="6"/>
        <v>22947</v>
      </c>
      <c r="Q72" s="20" t="e">
        <f t="shared" si="7"/>
        <v>#REF!</v>
      </c>
      <c r="S72" s="13">
        <v>583</v>
      </c>
      <c r="U72" s="13">
        <f>4440+4476+4492+4516+4440</f>
        <v>22364</v>
      </c>
      <c r="AC72" s="15"/>
    </row>
    <row r="73" spans="1:29" x14ac:dyDescent="0.25">
      <c r="A73" s="8" t="e">
        <f>CIG!#REF!</f>
        <v>#REF!</v>
      </c>
      <c r="B73" s="2" t="e">
        <f>CIG!#REF!</f>
        <v>#REF!</v>
      </c>
      <c r="C73" s="12" t="e">
        <f>CIG!#REF!</f>
        <v>#REF!</v>
      </c>
      <c r="D73" s="4" t="e">
        <f t="shared" si="5"/>
        <v>#REF!</v>
      </c>
      <c r="E73" s="2" t="e">
        <f t="shared" si="4"/>
        <v>#REF!</v>
      </c>
      <c r="F73" s="9" t="e">
        <f>CIG!#REF!</f>
        <v>#REF!</v>
      </c>
      <c r="G73" s="11" t="e">
        <f>CIG!#REF!</f>
        <v>#REF!</v>
      </c>
      <c r="H73" s="17" t="e">
        <f>CIG!#REF!</f>
        <v>#REF!</v>
      </c>
      <c r="I73" s="5" t="e">
        <f>CIG!#REF!</f>
        <v>#REF!</v>
      </c>
      <c r="J73" s="6" t="e">
        <f>CIG!#REF!</f>
        <v>#REF!</v>
      </c>
      <c r="K73" s="10" t="e">
        <f>CIG!#REF!</f>
        <v>#REF!</v>
      </c>
      <c r="L73" s="97" t="e">
        <f>CIG!#REF!</f>
        <v>#REF!</v>
      </c>
      <c r="M73" s="12" t="e">
        <f>CIG!#REF!</f>
        <v>#REF!</v>
      </c>
      <c r="N73" s="4" t="e">
        <f>CIG!#REF!</f>
        <v>#REF!</v>
      </c>
      <c r="O73" s="18" t="e">
        <f>CIG!#REF!</f>
        <v>#REF!</v>
      </c>
      <c r="P73" s="19">
        <f t="shared" si="6"/>
        <v>19650</v>
      </c>
      <c r="Q73" s="20" t="e">
        <f t="shared" si="7"/>
        <v>#REF!</v>
      </c>
      <c r="T73" s="13">
        <f>6500+1170+640+1310+290+290+940</f>
        <v>11140</v>
      </c>
      <c r="U73" s="13">
        <f>1850+6300+360</f>
        <v>8510</v>
      </c>
      <c r="AC73" s="15"/>
    </row>
    <row r="74" spans="1:29" x14ac:dyDescent="0.25">
      <c r="A74" s="8" t="e">
        <f>CIG!#REF!</f>
        <v>#REF!</v>
      </c>
      <c r="B74" s="2" t="e">
        <f>CIG!#REF!</f>
        <v>#REF!</v>
      </c>
      <c r="C74" s="12" t="e">
        <f>CIG!#REF!</f>
        <v>#REF!</v>
      </c>
      <c r="D74" s="4" t="e">
        <f t="shared" si="5"/>
        <v>#REF!</v>
      </c>
      <c r="E74" s="2" t="e">
        <f t="shared" si="4"/>
        <v>#REF!</v>
      </c>
      <c r="F74" s="9" t="e">
        <f>CIG!#REF!</f>
        <v>#REF!</v>
      </c>
      <c r="G74" s="11" t="e">
        <f>CIG!#REF!</f>
        <v>#REF!</v>
      </c>
      <c r="H74" s="17" t="e">
        <f>CIG!#REF!</f>
        <v>#REF!</v>
      </c>
      <c r="I74" s="5" t="e">
        <f>CIG!#REF!</f>
        <v>#REF!</v>
      </c>
      <c r="J74" s="6" t="e">
        <f>CIG!#REF!</f>
        <v>#REF!</v>
      </c>
      <c r="K74" s="10" t="e">
        <f>CIG!#REF!</f>
        <v>#REF!</v>
      </c>
      <c r="L74" s="97" t="e">
        <f>CIG!#REF!</f>
        <v>#REF!</v>
      </c>
      <c r="M74" s="12" t="e">
        <f>CIG!#REF!</f>
        <v>#REF!</v>
      </c>
      <c r="N74" s="4" t="e">
        <f>CIG!#REF!</f>
        <v>#REF!</v>
      </c>
      <c r="O74" s="18" t="e">
        <f>CIG!#REF!</f>
        <v>#REF!</v>
      </c>
      <c r="P74" s="19">
        <f t="shared" si="6"/>
        <v>27195.060000000005</v>
      </c>
      <c r="Q74" s="20" t="e">
        <f t="shared" si="7"/>
        <v>#REF!</v>
      </c>
      <c r="T74" s="13">
        <f>12695.03+7250.02+7250.01</f>
        <v>27195.060000000005</v>
      </c>
      <c r="AC74" s="15"/>
    </row>
    <row r="75" spans="1:29" x14ac:dyDescent="0.25">
      <c r="A75" s="8" t="e">
        <f>CIG!#REF!</f>
        <v>#REF!</v>
      </c>
      <c r="B75" s="2" t="e">
        <f>CIG!#REF!</f>
        <v>#REF!</v>
      </c>
      <c r="C75" s="12" t="e">
        <f>CIG!#REF!</f>
        <v>#REF!</v>
      </c>
      <c r="D75" s="4" t="e">
        <f t="shared" si="5"/>
        <v>#REF!</v>
      </c>
      <c r="E75" s="2" t="e">
        <f t="shared" si="4"/>
        <v>#REF!</v>
      </c>
      <c r="F75" s="9" t="e">
        <f>CIG!#REF!</f>
        <v>#REF!</v>
      </c>
      <c r="G75" s="11" t="e">
        <f>CIG!#REF!</f>
        <v>#REF!</v>
      </c>
      <c r="H75" s="17" t="e">
        <f>CIG!#REF!</f>
        <v>#REF!</v>
      </c>
      <c r="I75" s="5" t="e">
        <f>CIG!#REF!</f>
        <v>#REF!</v>
      </c>
      <c r="J75" s="6" t="e">
        <f>CIG!#REF!</f>
        <v>#REF!</v>
      </c>
      <c r="K75" s="10" t="e">
        <f>CIG!#REF!</f>
        <v>#REF!</v>
      </c>
      <c r="L75" s="97" t="e">
        <f>CIG!#REF!</f>
        <v>#REF!</v>
      </c>
      <c r="M75" s="12" t="e">
        <f>CIG!#REF!</f>
        <v>#REF!</v>
      </c>
      <c r="N75" s="4" t="e">
        <f>CIG!#REF!</f>
        <v>#REF!</v>
      </c>
      <c r="O75" s="18" t="e">
        <f>CIG!#REF!</f>
        <v>#REF!</v>
      </c>
      <c r="P75" s="19">
        <f t="shared" si="6"/>
        <v>0</v>
      </c>
      <c r="Q75" s="20" t="e">
        <f t="shared" si="7"/>
        <v>#REF!</v>
      </c>
      <c r="AC75" s="15"/>
    </row>
    <row r="76" spans="1:29" x14ac:dyDescent="0.25">
      <c r="A76" s="8" t="e">
        <f>CIG!#REF!</f>
        <v>#REF!</v>
      </c>
      <c r="B76" s="2" t="e">
        <f>CIG!#REF!</f>
        <v>#REF!</v>
      </c>
      <c r="C76" s="12" t="e">
        <f>CIG!#REF!</f>
        <v>#REF!</v>
      </c>
      <c r="D76" s="4" t="e">
        <f t="shared" si="5"/>
        <v>#REF!</v>
      </c>
      <c r="E76" s="2" t="e">
        <f t="shared" si="4"/>
        <v>#REF!</v>
      </c>
      <c r="F76" s="9" t="e">
        <f>CIG!#REF!</f>
        <v>#REF!</v>
      </c>
      <c r="G76" s="11" t="e">
        <f>CIG!#REF!</f>
        <v>#REF!</v>
      </c>
      <c r="H76" s="17" t="e">
        <f>CIG!#REF!</f>
        <v>#REF!</v>
      </c>
      <c r="I76" s="5" t="e">
        <f>CIG!#REF!</f>
        <v>#REF!</v>
      </c>
      <c r="J76" s="6" t="e">
        <f>CIG!#REF!</f>
        <v>#REF!</v>
      </c>
      <c r="K76" s="10" t="e">
        <f>CIG!#REF!</f>
        <v>#REF!</v>
      </c>
      <c r="L76" s="97" t="e">
        <f>CIG!#REF!</f>
        <v>#REF!</v>
      </c>
      <c r="M76" s="12" t="e">
        <f>CIG!#REF!</f>
        <v>#REF!</v>
      </c>
      <c r="N76" s="4" t="e">
        <f>CIG!#REF!</f>
        <v>#REF!</v>
      </c>
      <c r="O76" s="18" t="e">
        <f>CIG!#REF!</f>
        <v>#REF!</v>
      </c>
      <c r="P76" s="19">
        <f t="shared" si="6"/>
        <v>0</v>
      </c>
      <c r="Q76" s="20" t="e">
        <f t="shared" si="7"/>
        <v>#REF!</v>
      </c>
      <c r="AC76" s="15"/>
    </row>
    <row r="77" spans="1:29" x14ac:dyDescent="0.25">
      <c r="A77" s="8" t="e">
        <f>CIG!#REF!</f>
        <v>#REF!</v>
      </c>
      <c r="B77" s="2" t="e">
        <f>CIG!#REF!</f>
        <v>#REF!</v>
      </c>
      <c r="C77" s="12" t="e">
        <f>CIG!#REF!</f>
        <v>#REF!</v>
      </c>
      <c r="D77" s="4" t="e">
        <f t="shared" si="5"/>
        <v>#REF!</v>
      </c>
      <c r="E77" s="2" t="e">
        <f t="shared" si="4"/>
        <v>#REF!</v>
      </c>
      <c r="F77" s="9" t="e">
        <f>CIG!#REF!</f>
        <v>#REF!</v>
      </c>
      <c r="G77" s="11" t="e">
        <f>CIG!#REF!</f>
        <v>#REF!</v>
      </c>
      <c r="H77" s="17" t="e">
        <f>CIG!#REF!</f>
        <v>#REF!</v>
      </c>
      <c r="I77" s="5" t="e">
        <f>CIG!#REF!</f>
        <v>#REF!</v>
      </c>
      <c r="J77" s="6" t="e">
        <f>CIG!#REF!</f>
        <v>#REF!</v>
      </c>
      <c r="K77" s="10" t="e">
        <f>CIG!#REF!</f>
        <v>#REF!</v>
      </c>
      <c r="L77" s="97" t="e">
        <f>CIG!#REF!</f>
        <v>#REF!</v>
      </c>
      <c r="M77" s="12" t="e">
        <f>CIG!#REF!</f>
        <v>#REF!</v>
      </c>
      <c r="N77" s="4" t="e">
        <f>CIG!#REF!</f>
        <v>#REF!</v>
      </c>
      <c r="O77" s="18" t="e">
        <f>CIG!#REF!</f>
        <v>#REF!</v>
      </c>
      <c r="P77" s="19">
        <f t="shared" si="6"/>
        <v>0</v>
      </c>
      <c r="Q77" s="20" t="e">
        <f t="shared" si="7"/>
        <v>#REF!</v>
      </c>
      <c r="AC77" s="15"/>
    </row>
    <row r="78" spans="1:29" x14ac:dyDescent="0.25">
      <c r="A78" s="8" t="e">
        <f>CIG!#REF!</f>
        <v>#REF!</v>
      </c>
      <c r="B78" s="2" t="e">
        <f>CIG!#REF!</f>
        <v>#REF!</v>
      </c>
      <c r="C78" s="12" t="e">
        <f>CIG!#REF!</f>
        <v>#REF!</v>
      </c>
      <c r="D78" s="4" t="e">
        <f t="shared" si="5"/>
        <v>#REF!</v>
      </c>
      <c r="E78" s="2" t="e">
        <f t="shared" si="4"/>
        <v>#REF!</v>
      </c>
      <c r="F78" s="9" t="e">
        <f>CIG!#REF!</f>
        <v>#REF!</v>
      </c>
      <c r="G78" s="11" t="e">
        <f>CIG!#REF!</f>
        <v>#REF!</v>
      </c>
      <c r="H78" s="17" t="e">
        <f>CIG!#REF!</f>
        <v>#REF!</v>
      </c>
      <c r="I78" s="5" t="e">
        <f>CIG!#REF!</f>
        <v>#REF!</v>
      </c>
      <c r="J78" s="6" t="e">
        <f>CIG!#REF!</f>
        <v>#REF!</v>
      </c>
      <c r="K78" s="10" t="e">
        <f>CIG!#REF!</f>
        <v>#REF!</v>
      </c>
      <c r="L78" s="97" t="e">
        <f>CIG!#REF!</f>
        <v>#REF!</v>
      </c>
      <c r="M78" s="12" t="e">
        <f>CIG!#REF!</f>
        <v>#REF!</v>
      </c>
      <c r="N78" s="4" t="e">
        <f>CIG!#REF!</f>
        <v>#REF!</v>
      </c>
      <c r="O78" s="18" t="e">
        <f>CIG!#REF!</f>
        <v>#REF!</v>
      </c>
      <c r="P78" s="19">
        <f t="shared" si="6"/>
        <v>0</v>
      </c>
      <c r="Q78" s="20" t="e">
        <f t="shared" si="7"/>
        <v>#REF!</v>
      </c>
      <c r="AC78" s="15"/>
    </row>
    <row r="79" spans="1:29" x14ac:dyDescent="0.25">
      <c r="A79" s="8" t="e">
        <f>CIG!#REF!</f>
        <v>#REF!</v>
      </c>
      <c r="B79" s="2" t="e">
        <f>CIG!#REF!</f>
        <v>#REF!</v>
      </c>
      <c r="C79" s="12" t="e">
        <f>CIG!#REF!</f>
        <v>#REF!</v>
      </c>
      <c r="D79" s="4" t="e">
        <f t="shared" si="5"/>
        <v>#REF!</v>
      </c>
      <c r="E79" s="2" t="e">
        <f t="shared" si="4"/>
        <v>#REF!</v>
      </c>
      <c r="F79" s="9" t="e">
        <f>CIG!#REF!</f>
        <v>#REF!</v>
      </c>
      <c r="G79" s="11" t="e">
        <f>CIG!#REF!</f>
        <v>#REF!</v>
      </c>
      <c r="H79" s="17" t="e">
        <f>CIG!#REF!</f>
        <v>#REF!</v>
      </c>
      <c r="I79" s="5" t="e">
        <f>CIG!#REF!</f>
        <v>#REF!</v>
      </c>
      <c r="J79" s="6" t="e">
        <f>CIG!#REF!</f>
        <v>#REF!</v>
      </c>
      <c r="K79" s="10" t="e">
        <f>CIG!#REF!</f>
        <v>#REF!</v>
      </c>
      <c r="L79" s="97" t="e">
        <f>CIG!#REF!</f>
        <v>#REF!</v>
      </c>
      <c r="M79" s="12" t="e">
        <f>CIG!#REF!</f>
        <v>#REF!</v>
      </c>
      <c r="N79" s="4" t="e">
        <f>CIG!#REF!</f>
        <v>#REF!</v>
      </c>
      <c r="O79" s="18" t="e">
        <f>CIG!#REF!</f>
        <v>#REF!</v>
      </c>
      <c r="P79" s="19">
        <f t="shared" si="6"/>
        <v>0</v>
      </c>
      <c r="Q79" s="20" t="e">
        <f t="shared" si="7"/>
        <v>#REF!</v>
      </c>
      <c r="AC79" s="15"/>
    </row>
    <row r="80" spans="1:29" x14ac:dyDescent="0.25">
      <c r="A80" s="8" t="e">
        <f>CIG!#REF!</f>
        <v>#REF!</v>
      </c>
      <c r="B80" s="2" t="e">
        <f>CIG!#REF!</f>
        <v>#REF!</v>
      </c>
      <c r="C80" s="12" t="e">
        <f>CIG!#REF!</f>
        <v>#REF!</v>
      </c>
      <c r="D80" s="4" t="e">
        <f t="shared" si="5"/>
        <v>#REF!</v>
      </c>
      <c r="E80" s="2" t="e">
        <f t="shared" si="4"/>
        <v>#REF!</v>
      </c>
      <c r="F80" s="9" t="e">
        <f>CIG!#REF!</f>
        <v>#REF!</v>
      </c>
      <c r="G80" s="11" t="e">
        <f>CIG!#REF!</f>
        <v>#REF!</v>
      </c>
      <c r="H80" s="17" t="e">
        <f>CIG!#REF!</f>
        <v>#REF!</v>
      </c>
      <c r="I80" s="5" t="e">
        <f>CIG!#REF!</f>
        <v>#REF!</v>
      </c>
      <c r="J80" s="6" t="e">
        <f>CIG!#REF!</f>
        <v>#REF!</v>
      </c>
      <c r="K80" s="10" t="e">
        <f>CIG!#REF!</f>
        <v>#REF!</v>
      </c>
      <c r="L80" s="97" t="e">
        <f>CIG!#REF!</f>
        <v>#REF!</v>
      </c>
      <c r="M80" s="12" t="e">
        <f>CIG!#REF!</f>
        <v>#REF!</v>
      </c>
      <c r="N80" s="4" t="e">
        <f>CIG!#REF!</f>
        <v>#REF!</v>
      </c>
      <c r="O80" s="18" t="e">
        <f>CIG!#REF!</f>
        <v>#REF!</v>
      </c>
      <c r="P80" s="19">
        <f t="shared" si="6"/>
        <v>583</v>
      </c>
      <c r="Q80" s="20" t="e">
        <f t="shared" si="7"/>
        <v>#REF!</v>
      </c>
      <c r="T80" s="13">
        <v>583</v>
      </c>
      <c r="AC80" s="15"/>
    </row>
    <row r="81" spans="1:29" x14ac:dyDescent="0.25">
      <c r="A81" s="8" t="e">
        <f>CIG!#REF!</f>
        <v>#REF!</v>
      </c>
      <c r="B81" s="2" t="e">
        <f>CIG!#REF!</f>
        <v>#REF!</v>
      </c>
      <c r="C81" s="12" t="e">
        <f>CIG!#REF!</f>
        <v>#REF!</v>
      </c>
      <c r="D81" s="4" t="e">
        <f t="shared" si="5"/>
        <v>#REF!</v>
      </c>
      <c r="E81" s="2" t="e">
        <f t="shared" si="4"/>
        <v>#REF!</v>
      </c>
      <c r="F81" s="9" t="e">
        <f>CIG!#REF!</f>
        <v>#REF!</v>
      </c>
      <c r="G81" s="11" t="e">
        <f>CIG!#REF!</f>
        <v>#REF!</v>
      </c>
      <c r="H81" s="17" t="e">
        <f>CIG!#REF!</f>
        <v>#REF!</v>
      </c>
      <c r="I81" s="5" t="e">
        <f>CIG!#REF!</f>
        <v>#REF!</v>
      </c>
      <c r="J81" s="6" t="e">
        <f>CIG!#REF!</f>
        <v>#REF!</v>
      </c>
      <c r="K81" s="10" t="e">
        <f>CIG!#REF!</f>
        <v>#REF!</v>
      </c>
      <c r="L81" s="97" t="e">
        <f>CIG!#REF!</f>
        <v>#REF!</v>
      </c>
      <c r="M81" s="12" t="e">
        <f>CIG!#REF!</f>
        <v>#REF!</v>
      </c>
      <c r="N81" s="4" t="e">
        <f>CIG!#REF!</f>
        <v>#REF!</v>
      </c>
      <c r="O81" s="18" t="e">
        <f>CIG!#REF!</f>
        <v>#REF!</v>
      </c>
      <c r="P81" s="19">
        <f t="shared" si="6"/>
        <v>840</v>
      </c>
      <c r="Q81" s="20" t="e">
        <f t="shared" si="7"/>
        <v>#REF!</v>
      </c>
      <c r="T81" s="13">
        <v>840</v>
      </c>
      <c r="AC81" s="15"/>
    </row>
    <row r="82" spans="1:29" x14ac:dyDescent="0.25">
      <c r="A82" s="8" t="e">
        <f>CIG!#REF!</f>
        <v>#REF!</v>
      </c>
      <c r="B82" s="2" t="e">
        <f>CIG!#REF!</f>
        <v>#REF!</v>
      </c>
      <c r="C82" s="12" t="e">
        <f>CIG!#REF!</f>
        <v>#REF!</v>
      </c>
      <c r="D82" s="4" t="e">
        <f t="shared" si="5"/>
        <v>#REF!</v>
      </c>
      <c r="E82" s="2" t="e">
        <f t="shared" si="4"/>
        <v>#REF!</v>
      </c>
      <c r="F82" s="9" t="e">
        <f>CIG!#REF!</f>
        <v>#REF!</v>
      </c>
      <c r="G82" s="11" t="e">
        <f>CIG!#REF!</f>
        <v>#REF!</v>
      </c>
      <c r="H82" s="17" t="e">
        <f>CIG!#REF!</f>
        <v>#REF!</v>
      </c>
      <c r="I82" s="5" t="e">
        <f>CIG!#REF!</f>
        <v>#REF!</v>
      </c>
      <c r="J82" s="6" t="e">
        <f>CIG!#REF!</f>
        <v>#REF!</v>
      </c>
      <c r="K82" s="10" t="e">
        <f>CIG!#REF!</f>
        <v>#REF!</v>
      </c>
      <c r="L82" s="97" t="e">
        <f>CIG!#REF!</f>
        <v>#REF!</v>
      </c>
      <c r="M82" s="12" t="e">
        <f>CIG!#REF!</f>
        <v>#REF!</v>
      </c>
      <c r="N82" s="4" t="e">
        <f>CIG!#REF!</f>
        <v>#REF!</v>
      </c>
      <c r="O82" s="18" t="e">
        <f>CIG!#REF!</f>
        <v>#REF!</v>
      </c>
      <c r="P82" s="19">
        <f t="shared" si="6"/>
        <v>1220</v>
      </c>
      <c r="Q82" s="20" t="e">
        <f t="shared" si="7"/>
        <v>#REF!</v>
      </c>
      <c r="U82" s="13">
        <v>1220</v>
      </c>
      <c r="AC82" s="15"/>
    </row>
    <row r="83" spans="1:29" x14ac:dyDescent="0.25">
      <c r="A83" s="8" t="e">
        <f>CIG!#REF!</f>
        <v>#REF!</v>
      </c>
      <c r="B83" s="2" t="e">
        <f>CIG!#REF!</f>
        <v>#REF!</v>
      </c>
      <c r="C83" s="12" t="e">
        <f>CIG!#REF!</f>
        <v>#REF!</v>
      </c>
      <c r="D83" s="4" t="e">
        <f t="shared" si="5"/>
        <v>#REF!</v>
      </c>
      <c r="E83" s="2" t="e">
        <f t="shared" si="4"/>
        <v>#REF!</v>
      </c>
      <c r="F83" s="9" t="e">
        <f>CIG!#REF!</f>
        <v>#REF!</v>
      </c>
      <c r="G83" s="11" t="e">
        <f>CIG!#REF!</f>
        <v>#REF!</v>
      </c>
      <c r="H83" s="17" t="e">
        <f>CIG!#REF!</f>
        <v>#REF!</v>
      </c>
      <c r="I83" s="5" t="e">
        <f>CIG!#REF!</f>
        <v>#REF!</v>
      </c>
      <c r="J83" s="6" t="e">
        <f>CIG!#REF!</f>
        <v>#REF!</v>
      </c>
      <c r="K83" s="10" t="e">
        <f>CIG!#REF!</f>
        <v>#REF!</v>
      </c>
      <c r="L83" s="97" t="e">
        <f>CIG!#REF!</f>
        <v>#REF!</v>
      </c>
      <c r="M83" s="12" t="e">
        <f>CIG!#REF!</f>
        <v>#REF!</v>
      </c>
      <c r="N83" s="4" t="e">
        <f>CIG!#REF!</f>
        <v>#REF!</v>
      </c>
      <c r="O83" s="18" t="e">
        <f>CIG!#REF!</f>
        <v>#REF!</v>
      </c>
      <c r="P83" s="19">
        <f t="shared" si="6"/>
        <v>0</v>
      </c>
      <c r="Q83" s="20" t="e">
        <f t="shared" si="7"/>
        <v>#REF!</v>
      </c>
      <c r="AC83" s="15"/>
    </row>
    <row r="84" spans="1:29" x14ac:dyDescent="0.25">
      <c r="A84" s="8" t="e">
        <f>CIG!#REF!</f>
        <v>#REF!</v>
      </c>
      <c r="B84" s="2" t="e">
        <f>CIG!#REF!</f>
        <v>#REF!</v>
      </c>
      <c r="C84" s="12" t="e">
        <f>CIG!#REF!</f>
        <v>#REF!</v>
      </c>
      <c r="D84" s="4" t="e">
        <f t="shared" si="5"/>
        <v>#REF!</v>
      </c>
      <c r="E84" s="2" t="e">
        <f t="shared" si="4"/>
        <v>#REF!</v>
      </c>
      <c r="F84" s="9" t="e">
        <f>CIG!#REF!</f>
        <v>#REF!</v>
      </c>
      <c r="G84" s="11" t="e">
        <f>CIG!#REF!</f>
        <v>#REF!</v>
      </c>
      <c r="H84" s="17" t="e">
        <f>CIG!#REF!</f>
        <v>#REF!</v>
      </c>
      <c r="I84" s="5" t="e">
        <f>CIG!#REF!</f>
        <v>#REF!</v>
      </c>
      <c r="J84" s="6" t="e">
        <f>CIG!#REF!</f>
        <v>#REF!</v>
      </c>
      <c r="K84" s="10" t="e">
        <f>CIG!#REF!</f>
        <v>#REF!</v>
      </c>
      <c r="L84" s="97" t="e">
        <f>CIG!#REF!</f>
        <v>#REF!</v>
      </c>
      <c r="M84" s="12" t="e">
        <f>CIG!#REF!</f>
        <v>#REF!</v>
      </c>
      <c r="N84" s="4" t="e">
        <f>CIG!#REF!</f>
        <v>#REF!</v>
      </c>
      <c r="O84" s="18" t="e">
        <f>CIG!#REF!</f>
        <v>#REF!</v>
      </c>
      <c r="P84" s="19">
        <f t="shared" si="6"/>
        <v>0</v>
      </c>
      <c r="Q84" s="20" t="e">
        <f t="shared" si="7"/>
        <v>#REF!</v>
      </c>
      <c r="AC84" s="15"/>
    </row>
    <row r="85" spans="1:29" x14ac:dyDescent="0.25">
      <c r="A85" s="8" t="e">
        <f>CIG!#REF!</f>
        <v>#REF!</v>
      </c>
      <c r="B85" s="2" t="e">
        <f>CIG!#REF!</f>
        <v>#REF!</v>
      </c>
      <c r="C85" s="12" t="e">
        <f>CIG!#REF!</f>
        <v>#REF!</v>
      </c>
      <c r="D85" s="4" t="e">
        <f t="shared" si="5"/>
        <v>#REF!</v>
      </c>
      <c r="E85" s="2" t="e">
        <f t="shared" si="4"/>
        <v>#REF!</v>
      </c>
      <c r="F85" s="9" t="e">
        <f>CIG!#REF!</f>
        <v>#REF!</v>
      </c>
      <c r="G85" s="11" t="e">
        <f>CIG!#REF!</f>
        <v>#REF!</v>
      </c>
      <c r="H85" s="17" t="e">
        <f>CIG!#REF!</f>
        <v>#REF!</v>
      </c>
      <c r="I85" s="5" t="e">
        <f>CIG!#REF!</f>
        <v>#REF!</v>
      </c>
      <c r="J85" s="6" t="e">
        <f>CIG!#REF!</f>
        <v>#REF!</v>
      </c>
      <c r="K85" s="10" t="e">
        <f>CIG!#REF!</f>
        <v>#REF!</v>
      </c>
      <c r="L85" s="97" t="e">
        <f>CIG!#REF!</f>
        <v>#REF!</v>
      </c>
      <c r="M85" s="12" t="e">
        <f>CIG!#REF!</f>
        <v>#REF!</v>
      </c>
      <c r="N85" s="4" t="e">
        <f>CIG!#REF!</f>
        <v>#REF!</v>
      </c>
      <c r="O85" s="18" t="e">
        <f>CIG!#REF!</f>
        <v>#REF!</v>
      </c>
      <c r="P85" s="19">
        <f t="shared" si="6"/>
        <v>0</v>
      </c>
      <c r="Q85" s="20" t="e">
        <f t="shared" si="7"/>
        <v>#REF!</v>
      </c>
      <c r="AC85" s="15"/>
    </row>
    <row r="86" spans="1:29" x14ac:dyDescent="0.25">
      <c r="A86" s="8" t="e">
        <f>CIG!#REF!</f>
        <v>#REF!</v>
      </c>
      <c r="B86" s="2" t="e">
        <f>CIG!#REF!</f>
        <v>#REF!</v>
      </c>
      <c r="C86" s="12" t="e">
        <f>CIG!#REF!</f>
        <v>#REF!</v>
      </c>
      <c r="D86" s="4" t="e">
        <f t="shared" si="5"/>
        <v>#REF!</v>
      </c>
      <c r="E86" s="2" t="e">
        <f t="shared" si="4"/>
        <v>#REF!</v>
      </c>
      <c r="F86" s="9" t="e">
        <f>CIG!#REF!</f>
        <v>#REF!</v>
      </c>
      <c r="G86" s="11" t="e">
        <f>CIG!#REF!</f>
        <v>#REF!</v>
      </c>
      <c r="H86" s="17" t="e">
        <f>CIG!#REF!</f>
        <v>#REF!</v>
      </c>
      <c r="I86" s="5" t="e">
        <f>CIG!#REF!</f>
        <v>#REF!</v>
      </c>
      <c r="J86" s="6" t="e">
        <f>CIG!#REF!</f>
        <v>#REF!</v>
      </c>
      <c r="K86" s="10" t="e">
        <f>CIG!#REF!</f>
        <v>#REF!</v>
      </c>
      <c r="L86" s="97" t="e">
        <f>CIG!#REF!</f>
        <v>#REF!</v>
      </c>
      <c r="M86" s="12" t="e">
        <f>CIG!#REF!</f>
        <v>#REF!</v>
      </c>
      <c r="N86" s="4" t="e">
        <f>CIG!#REF!</f>
        <v>#REF!</v>
      </c>
      <c r="O86" s="18" t="e">
        <f>CIG!#REF!</f>
        <v>#REF!</v>
      </c>
      <c r="P86" s="19">
        <f t="shared" si="6"/>
        <v>1084.6199999999999</v>
      </c>
      <c r="Q86" s="20" t="e">
        <f t="shared" si="7"/>
        <v>#REF!</v>
      </c>
      <c r="V86" s="13">
        <v>1084.6199999999999</v>
      </c>
      <c r="AC86" s="15"/>
    </row>
    <row r="87" spans="1:29" x14ac:dyDescent="0.25">
      <c r="A87" s="8" t="e">
        <f>CIG!#REF!</f>
        <v>#REF!</v>
      </c>
      <c r="B87" s="2" t="e">
        <f>CIG!#REF!</f>
        <v>#REF!</v>
      </c>
      <c r="C87" s="12" t="e">
        <f>CIG!#REF!</f>
        <v>#REF!</v>
      </c>
      <c r="D87" s="4" t="e">
        <f t="shared" si="5"/>
        <v>#REF!</v>
      </c>
      <c r="E87" s="2" t="e">
        <f t="shared" si="4"/>
        <v>#REF!</v>
      </c>
      <c r="F87" s="9" t="e">
        <f>CIG!#REF!</f>
        <v>#REF!</v>
      </c>
      <c r="G87" s="11" t="e">
        <f>CIG!#REF!</f>
        <v>#REF!</v>
      </c>
      <c r="H87" s="17" t="e">
        <f>CIG!#REF!</f>
        <v>#REF!</v>
      </c>
      <c r="I87" s="5" t="e">
        <f>CIG!#REF!</f>
        <v>#REF!</v>
      </c>
      <c r="J87" s="6" t="e">
        <f>CIG!#REF!</f>
        <v>#REF!</v>
      </c>
      <c r="K87" s="10" t="e">
        <f>CIG!#REF!</f>
        <v>#REF!</v>
      </c>
      <c r="L87" s="97" t="e">
        <f>CIG!#REF!</f>
        <v>#REF!</v>
      </c>
      <c r="M87" s="12" t="e">
        <f>CIG!#REF!</f>
        <v>#REF!</v>
      </c>
      <c r="N87" s="4" t="e">
        <f>CIG!#REF!</f>
        <v>#REF!</v>
      </c>
      <c r="O87" s="18" t="e">
        <f>CIG!#REF!</f>
        <v>#REF!</v>
      </c>
      <c r="P87" s="19">
        <f t="shared" si="6"/>
        <v>0</v>
      </c>
      <c r="Q87" s="20" t="e">
        <f t="shared" si="7"/>
        <v>#REF!</v>
      </c>
      <c r="AC87" s="15"/>
    </row>
    <row r="88" spans="1:29" x14ac:dyDescent="0.25">
      <c r="A88" s="8" t="e">
        <f>CIG!#REF!</f>
        <v>#REF!</v>
      </c>
      <c r="B88" s="2" t="e">
        <f>CIG!#REF!</f>
        <v>#REF!</v>
      </c>
      <c r="C88" s="12" t="e">
        <f>CIG!#REF!</f>
        <v>#REF!</v>
      </c>
      <c r="D88" s="4" t="e">
        <f t="shared" si="5"/>
        <v>#REF!</v>
      </c>
      <c r="E88" s="2" t="e">
        <f t="shared" si="4"/>
        <v>#REF!</v>
      </c>
      <c r="F88" s="9" t="e">
        <f>CIG!#REF!</f>
        <v>#REF!</v>
      </c>
      <c r="G88" s="11" t="e">
        <f>CIG!#REF!</f>
        <v>#REF!</v>
      </c>
      <c r="H88" s="17" t="e">
        <f>CIG!#REF!</f>
        <v>#REF!</v>
      </c>
      <c r="I88" s="5" t="e">
        <f>CIG!#REF!</f>
        <v>#REF!</v>
      </c>
      <c r="J88" s="6" t="e">
        <f>CIG!#REF!</f>
        <v>#REF!</v>
      </c>
      <c r="K88" s="10" t="e">
        <f>CIG!#REF!</f>
        <v>#REF!</v>
      </c>
      <c r="L88" s="97" t="e">
        <f>CIG!#REF!</f>
        <v>#REF!</v>
      </c>
      <c r="M88" s="12" t="e">
        <f>CIG!#REF!</f>
        <v>#REF!</v>
      </c>
      <c r="N88" s="4" t="e">
        <f>CIG!#REF!</f>
        <v>#REF!</v>
      </c>
      <c r="O88" s="18" t="e">
        <f>CIG!#REF!</f>
        <v>#REF!</v>
      </c>
      <c r="P88" s="19">
        <f t="shared" si="6"/>
        <v>0</v>
      </c>
      <c r="Q88" s="20" t="e">
        <f t="shared" si="7"/>
        <v>#REF!</v>
      </c>
      <c r="AC88" s="15"/>
    </row>
    <row r="89" spans="1:29" x14ac:dyDescent="0.25">
      <c r="A89" s="8" t="e">
        <f>CIG!#REF!</f>
        <v>#REF!</v>
      </c>
      <c r="B89" s="2" t="e">
        <f>CIG!#REF!</f>
        <v>#REF!</v>
      </c>
      <c r="C89" s="12" t="e">
        <f>CIG!#REF!</f>
        <v>#REF!</v>
      </c>
      <c r="D89" s="4" t="e">
        <f t="shared" si="5"/>
        <v>#REF!</v>
      </c>
      <c r="E89" s="2" t="e">
        <f t="shared" si="4"/>
        <v>#REF!</v>
      </c>
      <c r="F89" s="9" t="e">
        <f>CIG!#REF!</f>
        <v>#REF!</v>
      </c>
      <c r="G89" s="11" t="e">
        <f>CIG!#REF!</f>
        <v>#REF!</v>
      </c>
      <c r="H89" s="17" t="e">
        <f>CIG!#REF!</f>
        <v>#REF!</v>
      </c>
      <c r="I89" s="5" t="e">
        <f>CIG!#REF!</f>
        <v>#REF!</v>
      </c>
      <c r="J89" s="6" t="e">
        <f>CIG!#REF!</f>
        <v>#REF!</v>
      </c>
      <c r="K89" s="10" t="e">
        <f>CIG!#REF!</f>
        <v>#REF!</v>
      </c>
      <c r="L89" s="97" t="e">
        <f>CIG!#REF!</f>
        <v>#REF!</v>
      </c>
      <c r="M89" s="12" t="e">
        <f>CIG!#REF!</f>
        <v>#REF!</v>
      </c>
      <c r="N89" s="4" t="e">
        <f>CIG!#REF!</f>
        <v>#REF!</v>
      </c>
      <c r="O89" s="18" t="e">
        <f>CIG!#REF!</f>
        <v>#REF!</v>
      </c>
      <c r="P89" s="19">
        <f t="shared" si="6"/>
        <v>3273</v>
      </c>
      <c r="Q89" s="20" t="e">
        <f t="shared" si="7"/>
        <v>#REF!</v>
      </c>
      <c r="U89" s="13">
        <f>2600+673</f>
        <v>3273</v>
      </c>
      <c r="AC89" s="15"/>
    </row>
    <row r="90" spans="1:29" x14ac:dyDescent="0.25">
      <c r="A90" s="8" t="e">
        <f>CIG!#REF!</f>
        <v>#REF!</v>
      </c>
      <c r="B90" s="2" t="e">
        <f>CIG!#REF!</f>
        <v>#REF!</v>
      </c>
      <c r="C90" s="12" t="e">
        <f>CIG!#REF!</f>
        <v>#REF!</v>
      </c>
      <c r="D90" s="4" t="e">
        <f t="shared" si="5"/>
        <v>#REF!</v>
      </c>
      <c r="E90" s="2" t="e">
        <f t="shared" si="4"/>
        <v>#REF!</v>
      </c>
      <c r="F90" s="9" t="e">
        <f>CIG!#REF!</f>
        <v>#REF!</v>
      </c>
      <c r="G90" s="11" t="e">
        <f>CIG!#REF!</f>
        <v>#REF!</v>
      </c>
      <c r="H90" s="17" t="e">
        <f>CIG!#REF!</f>
        <v>#REF!</v>
      </c>
      <c r="I90" s="5" t="e">
        <f>CIG!#REF!</f>
        <v>#REF!</v>
      </c>
      <c r="J90" s="6" t="e">
        <f>CIG!#REF!</f>
        <v>#REF!</v>
      </c>
      <c r="K90" s="10" t="e">
        <f>CIG!#REF!</f>
        <v>#REF!</v>
      </c>
      <c r="L90" s="97" t="e">
        <f>CIG!#REF!</f>
        <v>#REF!</v>
      </c>
      <c r="M90" s="12" t="e">
        <f>CIG!#REF!</f>
        <v>#REF!</v>
      </c>
      <c r="N90" s="4" t="e">
        <f>CIG!#REF!</f>
        <v>#REF!</v>
      </c>
      <c r="O90" s="18" t="e">
        <f>CIG!#REF!</f>
        <v>#REF!</v>
      </c>
      <c r="P90" s="19">
        <f t="shared" si="6"/>
        <v>5689.25</v>
      </c>
      <c r="Q90" s="20" t="e">
        <f t="shared" si="7"/>
        <v>#REF!</v>
      </c>
      <c r="T90" s="13">
        <f>1211+933+280+3265.25</f>
        <v>5689.25</v>
      </c>
      <c r="AC90" s="15"/>
    </row>
    <row r="91" spans="1:29" x14ac:dyDescent="0.25">
      <c r="A91" s="8" t="e">
        <f>CIG!#REF!</f>
        <v>#REF!</v>
      </c>
      <c r="B91" s="2" t="e">
        <f>CIG!#REF!</f>
        <v>#REF!</v>
      </c>
      <c r="C91" s="12" t="e">
        <f>CIG!#REF!</f>
        <v>#REF!</v>
      </c>
      <c r="D91" s="4" t="e">
        <f t="shared" si="5"/>
        <v>#REF!</v>
      </c>
      <c r="E91" s="2" t="e">
        <f t="shared" si="4"/>
        <v>#REF!</v>
      </c>
      <c r="F91" s="9" t="e">
        <f>CIG!#REF!</f>
        <v>#REF!</v>
      </c>
      <c r="G91" s="11" t="e">
        <f>CIG!#REF!</f>
        <v>#REF!</v>
      </c>
      <c r="H91" s="17" t="e">
        <f>CIG!#REF!</f>
        <v>#REF!</v>
      </c>
      <c r="I91" s="5" t="e">
        <f>CIG!#REF!</f>
        <v>#REF!</v>
      </c>
      <c r="J91" s="6" t="e">
        <f>CIG!#REF!</f>
        <v>#REF!</v>
      </c>
      <c r="K91" s="10" t="e">
        <f>CIG!#REF!</f>
        <v>#REF!</v>
      </c>
      <c r="L91" s="97" t="e">
        <f>CIG!#REF!</f>
        <v>#REF!</v>
      </c>
      <c r="M91" s="12" t="e">
        <f>CIG!#REF!</f>
        <v>#REF!</v>
      </c>
      <c r="N91" s="4" t="e">
        <f>CIG!#REF!</f>
        <v>#REF!</v>
      </c>
      <c r="O91" s="18" t="e">
        <f>CIG!#REF!</f>
        <v>#REF!</v>
      </c>
      <c r="P91" s="19">
        <f t="shared" si="6"/>
        <v>1245.52</v>
      </c>
      <c r="Q91" s="20" t="e">
        <f t="shared" si="7"/>
        <v>#REF!</v>
      </c>
      <c r="U91" s="13">
        <v>1245.52</v>
      </c>
      <c r="AC91" s="15"/>
    </row>
    <row r="92" spans="1:29" x14ac:dyDescent="0.25">
      <c r="A92" s="8" t="e">
        <f>CIG!#REF!</f>
        <v>#REF!</v>
      </c>
      <c r="B92" s="2" t="e">
        <f>CIG!#REF!</f>
        <v>#REF!</v>
      </c>
      <c r="C92" s="12" t="e">
        <f>CIG!#REF!</f>
        <v>#REF!</v>
      </c>
      <c r="D92" s="4" t="e">
        <f t="shared" si="5"/>
        <v>#REF!</v>
      </c>
      <c r="E92" s="2" t="e">
        <f t="shared" si="4"/>
        <v>#REF!</v>
      </c>
      <c r="F92" s="9" t="e">
        <f>CIG!#REF!</f>
        <v>#REF!</v>
      </c>
      <c r="G92" s="11" t="e">
        <f>CIG!#REF!</f>
        <v>#REF!</v>
      </c>
      <c r="H92" s="17" t="e">
        <f>CIG!#REF!</f>
        <v>#REF!</v>
      </c>
      <c r="I92" s="5" t="e">
        <f>CIG!#REF!</f>
        <v>#REF!</v>
      </c>
      <c r="J92" s="6" t="e">
        <f>CIG!#REF!</f>
        <v>#REF!</v>
      </c>
      <c r="K92" s="10" t="e">
        <f>CIG!#REF!</f>
        <v>#REF!</v>
      </c>
      <c r="L92" s="97" t="e">
        <f>CIG!#REF!</f>
        <v>#REF!</v>
      </c>
      <c r="M92" s="12" t="e">
        <f>CIG!#REF!</f>
        <v>#REF!</v>
      </c>
      <c r="N92" s="4" t="e">
        <f>CIG!#REF!</f>
        <v>#REF!</v>
      </c>
      <c r="O92" s="18" t="e">
        <f>CIG!#REF!</f>
        <v>#REF!</v>
      </c>
      <c r="P92" s="19">
        <f t="shared" si="6"/>
        <v>4487.76</v>
      </c>
      <c r="Q92" s="20" t="e">
        <f t="shared" si="7"/>
        <v>#REF!</v>
      </c>
      <c r="U92" s="13">
        <v>4487.76</v>
      </c>
      <c r="AC92" s="15"/>
    </row>
    <row r="93" spans="1:29" x14ac:dyDescent="0.25">
      <c r="A93" s="8" t="e">
        <f>CIG!#REF!</f>
        <v>#REF!</v>
      </c>
      <c r="B93" s="2" t="e">
        <f>CIG!#REF!</f>
        <v>#REF!</v>
      </c>
      <c r="C93" s="12" t="e">
        <f>CIG!#REF!</f>
        <v>#REF!</v>
      </c>
      <c r="D93" s="4" t="e">
        <f t="shared" si="5"/>
        <v>#REF!</v>
      </c>
      <c r="E93" s="2" t="e">
        <f t="shared" si="4"/>
        <v>#REF!</v>
      </c>
      <c r="F93" s="9" t="e">
        <f>CIG!#REF!</f>
        <v>#REF!</v>
      </c>
      <c r="G93" s="11" t="e">
        <f>CIG!#REF!</f>
        <v>#REF!</v>
      </c>
      <c r="H93" s="17" t="e">
        <f>CIG!#REF!</f>
        <v>#REF!</v>
      </c>
      <c r="I93" s="5" t="e">
        <f>CIG!#REF!</f>
        <v>#REF!</v>
      </c>
      <c r="J93" s="6" t="e">
        <f>CIG!#REF!</f>
        <v>#REF!</v>
      </c>
      <c r="K93" s="10" t="e">
        <f>CIG!#REF!</f>
        <v>#REF!</v>
      </c>
      <c r="L93" s="97" t="e">
        <f>CIG!#REF!</f>
        <v>#REF!</v>
      </c>
      <c r="M93" s="12" t="e">
        <f>CIG!#REF!</f>
        <v>#REF!</v>
      </c>
      <c r="N93" s="4" t="e">
        <f>CIG!#REF!</f>
        <v>#REF!</v>
      </c>
      <c r="O93" s="18" t="e">
        <f>CIG!#REF!</f>
        <v>#REF!</v>
      </c>
      <c r="P93" s="19">
        <f t="shared" si="6"/>
        <v>449.18</v>
      </c>
      <c r="Q93" s="20" t="e">
        <f t="shared" si="7"/>
        <v>#REF!</v>
      </c>
      <c r="T93" s="13">
        <v>449.18</v>
      </c>
      <c r="AC93" s="15"/>
    </row>
    <row r="94" spans="1:29" x14ac:dyDescent="0.25">
      <c r="A94" s="8" t="e">
        <f>CIG!#REF!</f>
        <v>#REF!</v>
      </c>
      <c r="B94" s="2" t="e">
        <f>CIG!#REF!</f>
        <v>#REF!</v>
      </c>
      <c r="C94" s="12" t="e">
        <f>CIG!#REF!</f>
        <v>#REF!</v>
      </c>
      <c r="D94" s="4" t="e">
        <f t="shared" si="5"/>
        <v>#REF!</v>
      </c>
      <c r="E94" s="2" t="e">
        <f t="shared" si="4"/>
        <v>#REF!</v>
      </c>
      <c r="F94" s="9" t="e">
        <f>CIG!#REF!</f>
        <v>#REF!</v>
      </c>
      <c r="G94" s="11" t="e">
        <f>CIG!#REF!</f>
        <v>#REF!</v>
      </c>
      <c r="H94" s="17" t="e">
        <f>CIG!#REF!</f>
        <v>#REF!</v>
      </c>
      <c r="I94" s="5" t="e">
        <f>CIG!#REF!</f>
        <v>#REF!</v>
      </c>
      <c r="J94" s="6" t="e">
        <f>CIG!#REF!</f>
        <v>#REF!</v>
      </c>
      <c r="K94" s="10" t="e">
        <f>CIG!#REF!</f>
        <v>#REF!</v>
      </c>
      <c r="L94" s="97" t="e">
        <f>CIG!#REF!</f>
        <v>#REF!</v>
      </c>
      <c r="M94" s="12" t="e">
        <f>CIG!#REF!</f>
        <v>#REF!</v>
      </c>
      <c r="N94" s="4" t="e">
        <f>CIG!#REF!</f>
        <v>#REF!</v>
      </c>
      <c r="O94" s="18" t="e">
        <f>CIG!#REF!</f>
        <v>#REF!</v>
      </c>
      <c r="P94" s="19">
        <f t="shared" si="6"/>
        <v>4900</v>
      </c>
      <c r="Q94" s="20" t="e">
        <f t="shared" si="7"/>
        <v>#REF!</v>
      </c>
      <c r="V94" s="13">
        <v>4900</v>
      </c>
      <c r="AC94" s="15"/>
    </row>
    <row r="95" spans="1:29" x14ac:dyDescent="0.25">
      <c r="A95" s="8" t="e">
        <f>CIG!#REF!</f>
        <v>#REF!</v>
      </c>
      <c r="B95" s="2" t="e">
        <f>CIG!#REF!</f>
        <v>#REF!</v>
      </c>
      <c r="C95" s="12" t="e">
        <f>CIG!#REF!</f>
        <v>#REF!</v>
      </c>
      <c r="D95" s="4" t="e">
        <f t="shared" si="5"/>
        <v>#REF!</v>
      </c>
      <c r="E95" s="2" t="e">
        <f t="shared" si="4"/>
        <v>#REF!</v>
      </c>
      <c r="F95" s="9" t="e">
        <f>CIG!#REF!</f>
        <v>#REF!</v>
      </c>
      <c r="G95" s="11" t="e">
        <f>CIG!#REF!</f>
        <v>#REF!</v>
      </c>
      <c r="H95" s="17" t="e">
        <f>CIG!#REF!</f>
        <v>#REF!</v>
      </c>
      <c r="I95" s="5" t="e">
        <f>CIG!#REF!</f>
        <v>#REF!</v>
      </c>
      <c r="J95" s="6" t="e">
        <f>CIG!#REF!</f>
        <v>#REF!</v>
      </c>
      <c r="K95" s="10" t="e">
        <f>CIG!#REF!</f>
        <v>#REF!</v>
      </c>
      <c r="L95" s="97" t="e">
        <f>CIG!#REF!</f>
        <v>#REF!</v>
      </c>
      <c r="M95" s="12" t="e">
        <f>CIG!#REF!</f>
        <v>#REF!</v>
      </c>
      <c r="N95" s="4" t="e">
        <f>CIG!#REF!</f>
        <v>#REF!</v>
      </c>
      <c r="O95" s="18" t="e">
        <f>CIG!#REF!</f>
        <v>#REF!</v>
      </c>
      <c r="P95" s="19">
        <f t="shared" si="6"/>
        <v>4900</v>
      </c>
      <c r="Q95" s="20" t="e">
        <f t="shared" si="7"/>
        <v>#REF!</v>
      </c>
      <c r="U95" s="13">
        <v>4900</v>
      </c>
      <c r="AC95" s="15"/>
    </row>
    <row r="96" spans="1:29" x14ac:dyDescent="0.25">
      <c r="A96" s="8" t="e">
        <f>CIG!#REF!</f>
        <v>#REF!</v>
      </c>
      <c r="B96" s="2" t="e">
        <f>CIG!#REF!</f>
        <v>#REF!</v>
      </c>
      <c r="C96" s="12" t="e">
        <f>CIG!#REF!</f>
        <v>#REF!</v>
      </c>
      <c r="D96" s="4" t="e">
        <f t="shared" si="5"/>
        <v>#REF!</v>
      </c>
      <c r="E96" s="2" t="e">
        <f t="shared" si="4"/>
        <v>#REF!</v>
      </c>
      <c r="F96" s="9" t="e">
        <f>CIG!#REF!</f>
        <v>#REF!</v>
      </c>
      <c r="G96" s="11" t="e">
        <f>CIG!#REF!</f>
        <v>#REF!</v>
      </c>
      <c r="H96" s="17" t="e">
        <f>CIG!#REF!</f>
        <v>#REF!</v>
      </c>
      <c r="I96" s="5" t="e">
        <f>CIG!#REF!</f>
        <v>#REF!</v>
      </c>
      <c r="J96" s="6" t="e">
        <f>CIG!#REF!</f>
        <v>#REF!</v>
      </c>
      <c r="K96" s="10" t="e">
        <f>CIG!#REF!</f>
        <v>#REF!</v>
      </c>
      <c r="L96" s="97" t="e">
        <f>CIG!#REF!</f>
        <v>#REF!</v>
      </c>
      <c r="M96" s="12" t="e">
        <f>CIG!#REF!</f>
        <v>#REF!</v>
      </c>
      <c r="N96" s="4" t="e">
        <f>CIG!#REF!</f>
        <v>#REF!</v>
      </c>
      <c r="O96" s="18" t="e">
        <f>CIG!#REF!</f>
        <v>#REF!</v>
      </c>
      <c r="P96" s="19">
        <f t="shared" si="6"/>
        <v>583</v>
      </c>
      <c r="Q96" s="20" t="e">
        <f t="shared" si="7"/>
        <v>#REF!</v>
      </c>
      <c r="T96" s="13">
        <v>583</v>
      </c>
      <c r="AC96" s="15"/>
    </row>
    <row r="97" spans="1:29" x14ac:dyDescent="0.25">
      <c r="A97" s="8" t="e">
        <f>CIG!#REF!</f>
        <v>#REF!</v>
      </c>
      <c r="B97" s="2" t="e">
        <f>CIG!#REF!</f>
        <v>#REF!</v>
      </c>
      <c r="C97" s="12" t="e">
        <f>CIG!#REF!</f>
        <v>#REF!</v>
      </c>
      <c r="D97" s="4" t="e">
        <f t="shared" si="5"/>
        <v>#REF!</v>
      </c>
      <c r="E97" s="2" t="e">
        <f t="shared" si="4"/>
        <v>#REF!</v>
      </c>
      <c r="F97" s="9" t="e">
        <f>CIG!#REF!</f>
        <v>#REF!</v>
      </c>
      <c r="G97" s="11" t="e">
        <f>CIG!#REF!</f>
        <v>#REF!</v>
      </c>
      <c r="H97" s="17" t="e">
        <f>CIG!#REF!</f>
        <v>#REF!</v>
      </c>
      <c r="I97" s="5" t="e">
        <f>CIG!#REF!</f>
        <v>#REF!</v>
      </c>
      <c r="J97" s="6" t="e">
        <f>CIG!#REF!</f>
        <v>#REF!</v>
      </c>
      <c r="K97" s="10" t="e">
        <f>CIG!#REF!</f>
        <v>#REF!</v>
      </c>
      <c r="L97" s="97" t="e">
        <f>CIG!#REF!</f>
        <v>#REF!</v>
      </c>
      <c r="M97" s="12" t="e">
        <f>CIG!#REF!</f>
        <v>#REF!</v>
      </c>
      <c r="N97" s="4" t="e">
        <f>CIG!#REF!</f>
        <v>#REF!</v>
      </c>
      <c r="O97" s="18" t="e">
        <f>CIG!#REF!</f>
        <v>#REF!</v>
      </c>
      <c r="P97" s="19">
        <f t="shared" si="6"/>
        <v>236</v>
      </c>
      <c r="Q97" s="20" t="e">
        <f t="shared" si="7"/>
        <v>#REF!</v>
      </c>
      <c r="U97" s="13">
        <v>236</v>
      </c>
      <c r="AC97" s="15"/>
    </row>
    <row r="98" spans="1:29" x14ac:dyDescent="0.25">
      <c r="A98" s="8" t="e">
        <f>CIG!#REF!</f>
        <v>#REF!</v>
      </c>
      <c r="B98" s="2" t="e">
        <f>CIG!#REF!</f>
        <v>#REF!</v>
      </c>
      <c r="C98" s="12" t="e">
        <f>CIG!#REF!</f>
        <v>#REF!</v>
      </c>
      <c r="D98" s="4" t="e">
        <f t="shared" si="5"/>
        <v>#REF!</v>
      </c>
      <c r="E98" s="2" t="e">
        <f t="shared" si="4"/>
        <v>#REF!</v>
      </c>
      <c r="F98" s="9" t="e">
        <f>CIG!#REF!</f>
        <v>#REF!</v>
      </c>
      <c r="G98" s="11" t="e">
        <f>CIG!#REF!</f>
        <v>#REF!</v>
      </c>
      <c r="H98" s="17" t="e">
        <f>CIG!#REF!</f>
        <v>#REF!</v>
      </c>
      <c r="I98" s="5" t="e">
        <f>CIG!#REF!</f>
        <v>#REF!</v>
      </c>
      <c r="J98" s="6" t="e">
        <f>CIG!#REF!</f>
        <v>#REF!</v>
      </c>
      <c r="K98" s="10" t="e">
        <f>CIG!#REF!</f>
        <v>#REF!</v>
      </c>
      <c r="L98" s="97" t="e">
        <f>CIG!#REF!</f>
        <v>#REF!</v>
      </c>
      <c r="M98" s="12" t="e">
        <f>CIG!#REF!</f>
        <v>#REF!</v>
      </c>
      <c r="N98" s="4" t="e">
        <f>CIG!#REF!</f>
        <v>#REF!</v>
      </c>
      <c r="O98" s="18" t="e">
        <f>CIG!#REF!</f>
        <v>#REF!</v>
      </c>
      <c r="P98" s="19">
        <f t="shared" si="6"/>
        <v>0</v>
      </c>
      <c r="Q98" s="20" t="e">
        <f t="shared" si="7"/>
        <v>#REF!</v>
      </c>
      <c r="AC98" s="15"/>
    </row>
    <row r="99" spans="1:29" x14ac:dyDescent="0.25">
      <c r="A99" s="8" t="e">
        <f>CIG!#REF!</f>
        <v>#REF!</v>
      </c>
      <c r="B99" s="2" t="e">
        <f>CIG!#REF!</f>
        <v>#REF!</v>
      </c>
      <c r="C99" s="12" t="e">
        <f>CIG!#REF!</f>
        <v>#REF!</v>
      </c>
      <c r="D99" s="4" t="e">
        <f t="shared" si="5"/>
        <v>#REF!</v>
      </c>
      <c r="E99" s="2" t="e">
        <f t="shared" si="4"/>
        <v>#REF!</v>
      </c>
      <c r="F99" s="9" t="e">
        <f>CIG!#REF!</f>
        <v>#REF!</v>
      </c>
      <c r="G99" s="11" t="e">
        <f>CIG!#REF!</f>
        <v>#REF!</v>
      </c>
      <c r="H99" s="17" t="e">
        <f>CIG!#REF!</f>
        <v>#REF!</v>
      </c>
      <c r="I99" s="5" t="e">
        <f>CIG!#REF!</f>
        <v>#REF!</v>
      </c>
      <c r="J99" s="6" t="e">
        <f>CIG!#REF!</f>
        <v>#REF!</v>
      </c>
      <c r="K99" s="10" t="e">
        <f>CIG!#REF!</f>
        <v>#REF!</v>
      </c>
      <c r="L99" s="97" t="e">
        <f>CIG!#REF!</f>
        <v>#REF!</v>
      </c>
      <c r="M99" s="12" t="e">
        <f>CIG!#REF!</f>
        <v>#REF!</v>
      </c>
      <c r="N99" s="4" t="e">
        <f>CIG!#REF!</f>
        <v>#REF!</v>
      </c>
      <c r="O99" s="18" t="e">
        <f>CIG!#REF!</f>
        <v>#REF!</v>
      </c>
      <c r="P99" s="19">
        <f t="shared" si="6"/>
        <v>0</v>
      </c>
      <c r="Q99" s="20" t="e">
        <f t="shared" si="7"/>
        <v>#REF!</v>
      </c>
      <c r="AC99" s="15"/>
    </row>
    <row r="100" spans="1:29" x14ac:dyDescent="0.25">
      <c r="A100" s="8" t="e">
        <f>CIG!#REF!</f>
        <v>#REF!</v>
      </c>
      <c r="B100" s="2" t="e">
        <f>CIG!#REF!</f>
        <v>#REF!</v>
      </c>
      <c r="C100" s="12" t="e">
        <f>CIG!#REF!</f>
        <v>#REF!</v>
      </c>
      <c r="D100" s="4" t="e">
        <f t="shared" si="5"/>
        <v>#REF!</v>
      </c>
      <c r="E100" s="2" t="e">
        <f t="shared" si="4"/>
        <v>#REF!</v>
      </c>
      <c r="F100" s="9" t="e">
        <f>CIG!#REF!</f>
        <v>#REF!</v>
      </c>
      <c r="G100" s="11" t="e">
        <f>CIG!#REF!</f>
        <v>#REF!</v>
      </c>
      <c r="H100" s="17" t="e">
        <f>CIG!#REF!</f>
        <v>#REF!</v>
      </c>
      <c r="I100" s="5" t="e">
        <f>CIG!#REF!</f>
        <v>#REF!</v>
      </c>
      <c r="J100" s="6" t="e">
        <f>CIG!#REF!</f>
        <v>#REF!</v>
      </c>
      <c r="K100" s="10" t="e">
        <f>CIG!#REF!</f>
        <v>#REF!</v>
      </c>
      <c r="L100" s="97" t="e">
        <f>CIG!#REF!</f>
        <v>#REF!</v>
      </c>
      <c r="M100" s="12" t="e">
        <f>CIG!#REF!</f>
        <v>#REF!</v>
      </c>
      <c r="N100" s="4" t="e">
        <f>CIG!#REF!</f>
        <v>#REF!</v>
      </c>
      <c r="O100" s="18" t="e">
        <f>CIG!#REF!</f>
        <v>#REF!</v>
      </c>
      <c r="P100" s="19">
        <f t="shared" si="6"/>
        <v>1216.1899999999998</v>
      </c>
      <c r="Q100" s="20" t="e">
        <f t="shared" si="7"/>
        <v>#REF!</v>
      </c>
      <c r="S100" s="13">
        <v>1093.8599999999999</v>
      </c>
      <c r="T100" s="13">
        <v>32.04</v>
      </c>
      <c r="U100" s="13">
        <v>90.29</v>
      </c>
      <c r="AC100" s="15"/>
    </row>
    <row r="101" spans="1:29" x14ac:dyDescent="0.25">
      <c r="A101" s="8" t="e">
        <f>CIG!#REF!</f>
        <v>#REF!</v>
      </c>
      <c r="B101" s="2" t="e">
        <f>CIG!#REF!</f>
        <v>#REF!</v>
      </c>
      <c r="C101" s="12" t="e">
        <f>CIG!#REF!</f>
        <v>#REF!</v>
      </c>
      <c r="D101" s="4" t="e">
        <f t="shared" si="5"/>
        <v>#REF!</v>
      </c>
      <c r="E101" s="2" t="e">
        <f t="shared" si="4"/>
        <v>#REF!</v>
      </c>
      <c r="F101" s="9" t="e">
        <f>CIG!#REF!</f>
        <v>#REF!</v>
      </c>
      <c r="G101" s="11" t="e">
        <f>CIG!#REF!</f>
        <v>#REF!</v>
      </c>
      <c r="H101" s="17" t="e">
        <f>CIG!#REF!</f>
        <v>#REF!</v>
      </c>
      <c r="I101" s="5" t="e">
        <f>CIG!#REF!</f>
        <v>#REF!</v>
      </c>
      <c r="J101" s="6" t="e">
        <f>CIG!#REF!</f>
        <v>#REF!</v>
      </c>
      <c r="K101" s="10" t="e">
        <f>CIG!#REF!</f>
        <v>#REF!</v>
      </c>
      <c r="L101" s="97" t="e">
        <f>CIG!#REF!</f>
        <v>#REF!</v>
      </c>
      <c r="M101" s="12" t="e">
        <f>CIG!#REF!</f>
        <v>#REF!</v>
      </c>
      <c r="N101" s="4" t="e">
        <f>CIG!#REF!</f>
        <v>#REF!</v>
      </c>
      <c r="O101" s="18" t="e">
        <f>CIG!#REF!</f>
        <v>#REF!</v>
      </c>
      <c r="P101" s="19">
        <f t="shared" si="6"/>
        <v>0</v>
      </c>
      <c r="Q101" s="20" t="e">
        <f t="shared" si="7"/>
        <v>#REF!</v>
      </c>
      <c r="AC101" s="15"/>
    </row>
    <row r="102" spans="1:29" x14ac:dyDescent="0.25">
      <c r="A102" s="8" t="e">
        <f>CIG!#REF!</f>
        <v>#REF!</v>
      </c>
      <c r="B102" s="2" t="e">
        <f>CIG!#REF!</f>
        <v>#REF!</v>
      </c>
      <c r="C102" s="12" t="e">
        <f>CIG!#REF!</f>
        <v>#REF!</v>
      </c>
      <c r="D102" s="4" t="e">
        <f t="shared" si="5"/>
        <v>#REF!</v>
      </c>
      <c r="E102" s="2" t="e">
        <f t="shared" si="4"/>
        <v>#REF!</v>
      </c>
      <c r="F102" s="9" t="e">
        <f>CIG!#REF!</f>
        <v>#REF!</v>
      </c>
      <c r="G102" s="11" t="e">
        <f>CIG!#REF!</f>
        <v>#REF!</v>
      </c>
      <c r="H102" s="17" t="e">
        <f>CIG!#REF!</f>
        <v>#REF!</v>
      </c>
      <c r="I102" s="5" t="e">
        <f>CIG!#REF!</f>
        <v>#REF!</v>
      </c>
      <c r="J102" s="6" t="e">
        <f>CIG!#REF!</f>
        <v>#REF!</v>
      </c>
      <c r="K102" s="10" t="e">
        <f>CIG!#REF!</f>
        <v>#REF!</v>
      </c>
      <c r="L102" s="97" t="e">
        <f>CIG!#REF!</f>
        <v>#REF!</v>
      </c>
      <c r="M102" s="12" t="e">
        <f>CIG!#REF!</f>
        <v>#REF!</v>
      </c>
      <c r="N102" s="4" t="e">
        <f>CIG!#REF!</f>
        <v>#REF!</v>
      </c>
      <c r="O102" s="18" t="e">
        <f>CIG!#REF!</f>
        <v>#REF!</v>
      </c>
      <c r="P102" s="19">
        <f t="shared" si="6"/>
        <v>11934.42</v>
      </c>
      <c r="Q102" s="20" t="e">
        <f t="shared" si="7"/>
        <v>#REF!</v>
      </c>
      <c r="S102" s="13">
        <v>4523.33</v>
      </c>
      <c r="T102" s="13">
        <v>6952.09</v>
      </c>
      <c r="U102" s="13">
        <v>459</v>
      </c>
      <c r="AC102" s="15"/>
    </row>
    <row r="103" spans="1:29" x14ac:dyDescent="0.25">
      <c r="A103" s="8" t="e">
        <f>CIG!#REF!</f>
        <v>#REF!</v>
      </c>
      <c r="B103" s="2" t="e">
        <f>CIG!#REF!</f>
        <v>#REF!</v>
      </c>
      <c r="C103" s="12" t="e">
        <f>CIG!#REF!</f>
        <v>#REF!</v>
      </c>
      <c r="D103" s="4" t="e">
        <f t="shared" si="5"/>
        <v>#REF!</v>
      </c>
      <c r="E103" s="2" t="e">
        <f t="shared" si="4"/>
        <v>#REF!</v>
      </c>
      <c r="F103" s="9" t="e">
        <f>CIG!#REF!</f>
        <v>#REF!</v>
      </c>
      <c r="G103" s="11" t="e">
        <f>CIG!#REF!</f>
        <v>#REF!</v>
      </c>
      <c r="H103" s="17" t="e">
        <f>CIG!#REF!</f>
        <v>#REF!</v>
      </c>
      <c r="I103" s="5" t="e">
        <f>CIG!#REF!</f>
        <v>#REF!</v>
      </c>
      <c r="J103" s="6" t="e">
        <f>CIG!#REF!</f>
        <v>#REF!</v>
      </c>
      <c r="K103" s="10" t="e">
        <f>CIG!#REF!</f>
        <v>#REF!</v>
      </c>
      <c r="L103" s="97" t="e">
        <f>CIG!#REF!</f>
        <v>#REF!</v>
      </c>
      <c r="M103" s="12" t="e">
        <f>CIG!#REF!</f>
        <v>#REF!</v>
      </c>
      <c r="N103" s="4" t="e">
        <f>CIG!#REF!</f>
        <v>#REF!</v>
      </c>
      <c r="O103" s="18" t="e">
        <f>CIG!#REF!</f>
        <v>#REF!</v>
      </c>
      <c r="P103" s="19">
        <f t="shared" si="6"/>
        <v>1702.6</v>
      </c>
      <c r="Q103" s="20" t="e">
        <f t="shared" si="7"/>
        <v>#REF!</v>
      </c>
      <c r="T103" s="13">
        <f>198+897</f>
        <v>1095</v>
      </c>
      <c r="U103" s="13">
        <v>607.6</v>
      </c>
      <c r="AC103" s="15"/>
    </row>
    <row r="104" spans="1:29" x14ac:dyDescent="0.25">
      <c r="A104" s="8" t="e">
        <f>CIG!#REF!</f>
        <v>#REF!</v>
      </c>
      <c r="B104" s="2" t="e">
        <f>CIG!#REF!</f>
        <v>#REF!</v>
      </c>
      <c r="C104" s="12" t="e">
        <f>CIG!#REF!</f>
        <v>#REF!</v>
      </c>
      <c r="D104" s="4" t="e">
        <f t="shared" si="5"/>
        <v>#REF!</v>
      </c>
      <c r="E104" s="2" t="e">
        <f t="shared" si="4"/>
        <v>#REF!</v>
      </c>
      <c r="F104" s="9" t="e">
        <f>CIG!#REF!</f>
        <v>#REF!</v>
      </c>
      <c r="G104" s="11" t="e">
        <f>CIG!#REF!</f>
        <v>#REF!</v>
      </c>
      <c r="H104" s="17" t="e">
        <f>CIG!#REF!</f>
        <v>#REF!</v>
      </c>
      <c r="I104" s="5" t="e">
        <f>CIG!#REF!</f>
        <v>#REF!</v>
      </c>
      <c r="J104" s="6" t="e">
        <f>CIG!#REF!</f>
        <v>#REF!</v>
      </c>
      <c r="K104" s="10" t="e">
        <f>CIG!#REF!</f>
        <v>#REF!</v>
      </c>
      <c r="L104" s="97" t="e">
        <f>CIG!#REF!</f>
        <v>#REF!</v>
      </c>
      <c r="M104" s="12" t="e">
        <f>CIG!#REF!</f>
        <v>#REF!</v>
      </c>
      <c r="N104" s="4" t="e">
        <f>CIG!#REF!</f>
        <v>#REF!</v>
      </c>
      <c r="O104" s="18" t="e">
        <f>CIG!#REF!</f>
        <v>#REF!</v>
      </c>
      <c r="P104" s="19">
        <f t="shared" si="6"/>
        <v>3337.3300000000004</v>
      </c>
      <c r="Q104" s="20" t="e">
        <f t="shared" si="7"/>
        <v>#REF!</v>
      </c>
      <c r="U104" s="13">
        <f>30+17.33+108+340+155+958.19+31.8+181.49+353.65+556.8+605.07</f>
        <v>3337.3300000000004</v>
      </c>
      <c r="AC104" s="15"/>
    </row>
    <row r="105" spans="1:29" x14ac:dyDescent="0.25">
      <c r="A105" s="8" t="e">
        <f>CIG!#REF!</f>
        <v>#REF!</v>
      </c>
      <c r="B105" s="2" t="e">
        <f>CIG!#REF!</f>
        <v>#REF!</v>
      </c>
      <c r="C105" s="12" t="e">
        <f>CIG!#REF!</f>
        <v>#REF!</v>
      </c>
      <c r="D105" s="4" t="e">
        <f t="shared" si="5"/>
        <v>#REF!</v>
      </c>
      <c r="E105" s="2" t="e">
        <f t="shared" si="4"/>
        <v>#REF!</v>
      </c>
      <c r="F105" s="9" t="e">
        <f>CIG!#REF!</f>
        <v>#REF!</v>
      </c>
      <c r="G105" s="11" t="e">
        <f>CIG!#REF!</f>
        <v>#REF!</v>
      </c>
      <c r="H105" s="17" t="e">
        <f>CIG!#REF!</f>
        <v>#REF!</v>
      </c>
      <c r="I105" s="5" t="e">
        <f>CIG!#REF!</f>
        <v>#REF!</v>
      </c>
      <c r="J105" s="6" t="e">
        <f>CIG!#REF!</f>
        <v>#REF!</v>
      </c>
      <c r="K105" s="10" t="e">
        <f>CIG!#REF!</f>
        <v>#REF!</v>
      </c>
      <c r="L105" s="97" t="e">
        <f>CIG!#REF!</f>
        <v>#REF!</v>
      </c>
      <c r="M105" s="12" t="e">
        <f>CIG!#REF!</f>
        <v>#REF!</v>
      </c>
      <c r="N105" s="4" t="e">
        <f>CIG!#REF!</f>
        <v>#REF!</v>
      </c>
      <c r="O105" s="18" t="e">
        <f>CIG!#REF!</f>
        <v>#REF!</v>
      </c>
      <c r="P105" s="19">
        <f t="shared" si="6"/>
        <v>3168.6000000000004</v>
      </c>
      <c r="Q105" s="20" t="e">
        <f t="shared" si="7"/>
        <v>#REF!</v>
      </c>
      <c r="T105" s="13">
        <f>215.28+962.94+1990.38</f>
        <v>3168.6000000000004</v>
      </c>
      <c r="AC105" s="15"/>
    </row>
    <row r="106" spans="1:29" x14ac:dyDescent="0.25">
      <c r="A106" s="8" t="e">
        <f>CIG!#REF!</f>
        <v>#REF!</v>
      </c>
      <c r="B106" s="2" t="e">
        <f>CIG!#REF!</f>
        <v>#REF!</v>
      </c>
      <c r="C106" s="12" t="e">
        <f>CIG!#REF!</f>
        <v>#REF!</v>
      </c>
      <c r="D106" s="4" t="e">
        <f t="shared" si="5"/>
        <v>#REF!</v>
      </c>
      <c r="E106" s="2" t="e">
        <f t="shared" si="4"/>
        <v>#REF!</v>
      </c>
      <c r="F106" s="9" t="e">
        <f>CIG!#REF!</f>
        <v>#REF!</v>
      </c>
      <c r="G106" s="11" t="e">
        <f>CIG!#REF!</f>
        <v>#REF!</v>
      </c>
      <c r="H106" s="17" t="e">
        <f>CIG!#REF!</f>
        <v>#REF!</v>
      </c>
      <c r="I106" s="5" t="e">
        <f>CIG!#REF!</f>
        <v>#REF!</v>
      </c>
      <c r="J106" s="6" t="e">
        <f>CIG!#REF!</f>
        <v>#REF!</v>
      </c>
      <c r="K106" s="10" t="e">
        <f>CIG!#REF!</f>
        <v>#REF!</v>
      </c>
      <c r="L106" s="97" t="e">
        <f>CIG!#REF!</f>
        <v>#REF!</v>
      </c>
      <c r="M106" s="12" t="e">
        <f>CIG!#REF!</f>
        <v>#REF!</v>
      </c>
      <c r="N106" s="4" t="e">
        <f>CIG!#REF!</f>
        <v>#REF!</v>
      </c>
      <c r="O106" s="18" t="e">
        <f>CIG!#REF!</f>
        <v>#REF!</v>
      </c>
      <c r="P106" s="19">
        <f t="shared" si="6"/>
        <v>4451.5</v>
      </c>
      <c r="Q106" s="20" t="e">
        <f t="shared" si="7"/>
        <v>#REF!</v>
      </c>
      <c r="T106" s="13">
        <v>2518.5</v>
      </c>
      <c r="U106" s="13">
        <v>1933</v>
      </c>
      <c r="AC106" s="15"/>
    </row>
    <row r="107" spans="1:29" x14ac:dyDescent="0.25">
      <c r="A107" s="8" t="e">
        <f>CIG!#REF!</f>
        <v>#REF!</v>
      </c>
      <c r="B107" s="2" t="e">
        <f>CIG!#REF!</f>
        <v>#REF!</v>
      </c>
      <c r="C107" s="12" t="e">
        <f>CIG!#REF!</f>
        <v>#REF!</v>
      </c>
      <c r="D107" s="4" t="e">
        <f t="shared" si="5"/>
        <v>#REF!</v>
      </c>
      <c r="E107" s="2" t="e">
        <f t="shared" si="4"/>
        <v>#REF!</v>
      </c>
      <c r="F107" s="9" t="e">
        <f>CIG!#REF!</f>
        <v>#REF!</v>
      </c>
      <c r="G107" s="11" t="e">
        <f>CIG!#REF!</f>
        <v>#REF!</v>
      </c>
      <c r="H107" s="17" t="e">
        <f>CIG!#REF!</f>
        <v>#REF!</v>
      </c>
      <c r="I107" s="5" t="e">
        <f>CIG!#REF!</f>
        <v>#REF!</v>
      </c>
      <c r="J107" s="6" t="e">
        <f>CIG!#REF!</f>
        <v>#REF!</v>
      </c>
      <c r="K107" s="10" t="e">
        <f>CIG!#REF!</f>
        <v>#REF!</v>
      </c>
      <c r="L107" s="97" t="e">
        <f>CIG!#REF!</f>
        <v>#REF!</v>
      </c>
      <c r="M107" s="12" t="e">
        <f>CIG!#REF!</f>
        <v>#REF!</v>
      </c>
      <c r="N107" s="4" t="e">
        <f>CIG!#REF!</f>
        <v>#REF!</v>
      </c>
      <c r="O107" s="18" t="e">
        <f>CIG!#REF!</f>
        <v>#REF!</v>
      </c>
      <c r="P107" s="19">
        <f t="shared" si="6"/>
        <v>974.62</v>
      </c>
      <c r="Q107" s="20" t="e">
        <f t="shared" si="7"/>
        <v>#REF!</v>
      </c>
      <c r="U107" s="13">
        <v>974.62</v>
      </c>
      <c r="AC107" s="15"/>
    </row>
    <row r="108" spans="1:29" x14ac:dyDescent="0.25">
      <c r="A108" s="8" t="e">
        <f>CIG!#REF!</f>
        <v>#REF!</v>
      </c>
      <c r="B108" s="2" t="e">
        <f>CIG!#REF!</f>
        <v>#REF!</v>
      </c>
      <c r="C108" s="12" t="e">
        <f>CIG!#REF!</f>
        <v>#REF!</v>
      </c>
      <c r="D108" s="4" t="e">
        <f t="shared" si="5"/>
        <v>#REF!</v>
      </c>
      <c r="E108" s="2" t="e">
        <f t="shared" si="4"/>
        <v>#REF!</v>
      </c>
      <c r="F108" s="9" t="e">
        <f>CIG!#REF!</f>
        <v>#REF!</v>
      </c>
      <c r="G108" s="11" t="e">
        <f>CIG!#REF!</f>
        <v>#REF!</v>
      </c>
      <c r="H108" s="17" t="e">
        <f>CIG!#REF!</f>
        <v>#REF!</v>
      </c>
      <c r="I108" s="5" t="e">
        <f>CIG!#REF!</f>
        <v>#REF!</v>
      </c>
      <c r="J108" s="6" t="e">
        <f>CIG!#REF!</f>
        <v>#REF!</v>
      </c>
      <c r="K108" s="10" t="e">
        <f>CIG!#REF!</f>
        <v>#REF!</v>
      </c>
      <c r="L108" s="97" t="e">
        <f>CIG!#REF!</f>
        <v>#REF!</v>
      </c>
      <c r="M108" s="12" t="e">
        <f>CIG!#REF!</f>
        <v>#REF!</v>
      </c>
      <c r="N108" s="4" t="e">
        <f>CIG!#REF!</f>
        <v>#REF!</v>
      </c>
      <c r="O108" s="18" t="e">
        <f>CIG!#REF!</f>
        <v>#REF!</v>
      </c>
      <c r="P108" s="19">
        <f t="shared" si="6"/>
        <v>974.92</v>
      </c>
      <c r="Q108" s="20" t="e">
        <f t="shared" si="7"/>
        <v>#REF!</v>
      </c>
      <c r="T108" s="13">
        <v>974.92</v>
      </c>
      <c r="AC108" s="15"/>
    </row>
    <row r="109" spans="1:29" x14ac:dyDescent="0.25">
      <c r="A109" s="8" t="e">
        <f>CIG!#REF!</f>
        <v>#REF!</v>
      </c>
      <c r="B109" s="2" t="e">
        <f>CIG!#REF!</f>
        <v>#REF!</v>
      </c>
      <c r="C109" s="12" t="e">
        <f>CIG!#REF!</f>
        <v>#REF!</v>
      </c>
      <c r="D109" s="4" t="e">
        <f t="shared" si="5"/>
        <v>#REF!</v>
      </c>
      <c r="E109" s="2" t="e">
        <f t="shared" si="4"/>
        <v>#REF!</v>
      </c>
      <c r="F109" s="9" t="e">
        <f>CIG!#REF!</f>
        <v>#REF!</v>
      </c>
      <c r="G109" s="11" t="e">
        <f>CIG!#REF!</f>
        <v>#REF!</v>
      </c>
      <c r="H109" s="17" t="e">
        <f>CIG!#REF!</f>
        <v>#REF!</v>
      </c>
      <c r="I109" s="5" t="e">
        <f>CIG!#REF!</f>
        <v>#REF!</v>
      </c>
      <c r="J109" s="6" t="e">
        <f>CIG!#REF!</f>
        <v>#REF!</v>
      </c>
      <c r="K109" s="10" t="e">
        <f>CIG!#REF!</f>
        <v>#REF!</v>
      </c>
      <c r="L109" s="97" t="e">
        <f>CIG!#REF!</f>
        <v>#REF!</v>
      </c>
      <c r="M109" s="12" t="e">
        <f>CIG!#REF!</f>
        <v>#REF!</v>
      </c>
      <c r="N109" s="4" t="e">
        <f>CIG!#REF!</f>
        <v>#REF!</v>
      </c>
      <c r="O109" s="18" t="e">
        <f>CIG!#REF!</f>
        <v>#REF!</v>
      </c>
      <c r="P109" s="19">
        <f>+SUM(R109:AC109)</f>
        <v>212234.4</v>
      </c>
      <c r="Q109" s="20" t="e">
        <f t="shared" si="7"/>
        <v>#REF!</v>
      </c>
      <c r="R109" s="13">
        <v>56377.8</v>
      </c>
      <c r="S109" s="13">
        <v>47599.199999999997</v>
      </c>
      <c r="T109" s="13">
        <v>56224.800000000003</v>
      </c>
      <c r="U109" s="13">
        <v>52032.6</v>
      </c>
      <c r="AC109" s="15"/>
    </row>
    <row r="110" spans="1:29" x14ac:dyDescent="0.25">
      <c r="A110" s="8" t="e">
        <f>CIG!#REF!</f>
        <v>#REF!</v>
      </c>
      <c r="B110" s="2" t="e">
        <f>CIG!#REF!</f>
        <v>#REF!</v>
      </c>
      <c r="C110" s="12" t="e">
        <f>CIG!#REF!</f>
        <v>#REF!</v>
      </c>
      <c r="D110" s="4" t="e">
        <f t="shared" si="5"/>
        <v>#REF!</v>
      </c>
      <c r="E110" s="2" t="e">
        <f t="shared" si="4"/>
        <v>#REF!</v>
      </c>
      <c r="F110" s="9" t="e">
        <f>CIG!#REF!</f>
        <v>#REF!</v>
      </c>
      <c r="G110" s="11" t="e">
        <f>CIG!#REF!</f>
        <v>#REF!</v>
      </c>
      <c r="H110" s="17" t="e">
        <f>CIG!#REF!</f>
        <v>#REF!</v>
      </c>
      <c r="I110" s="5" t="e">
        <f>CIG!#REF!</f>
        <v>#REF!</v>
      </c>
      <c r="J110" s="6" t="e">
        <f>CIG!#REF!</f>
        <v>#REF!</v>
      </c>
      <c r="K110" s="10" t="e">
        <f>CIG!#REF!</f>
        <v>#REF!</v>
      </c>
      <c r="L110" s="97" t="e">
        <f>CIG!#REF!</f>
        <v>#REF!</v>
      </c>
      <c r="M110" s="12" t="e">
        <f>CIG!#REF!</f>
        <v>#REF!</v>
      </c>
      <c r="N110" s="4" t="e">
        <f>CIG!#REF!</f>
        <v>#REF!</v>
      </c>
      <c r="O110" s="18" t="e">
        <f>CIG!#REF!</f>
        <v>#REF!</v>
      </c>
      <c r="P110" s="19">
        <f t="shared" si="6"/>
        <v>50100</v>
      </c>
      <c r="Q110" s="20" t="e">
        <f t="shared" si="7"/>
        <v>#REF!</v>
      </c>
      <c r="T110" s="13">
        <v>50100</v>
      </c>
      <c r="AC110" s="15"/>
    </row>
    <row r="111" spans="1:29" x14ac:dyDescent="0.25">
      <c r="A111" s="8" t="e">
        <f>CIG!#REF!</f>
        <v>#REF!</v>
      </c>
      <c r="B111" s="2" t="e">
        <f>CIG!#REF!</f>
        <v>#REF!</v>
      </c>
      <c r="C111" s="12" t="e">
        <f>CIG!#REF!</f>
        <v>#REF!</v>
      </c>
      <c r="D111" s="4" t="e">
        <f t="shared" si="5"/>
        <v>#REF!</v>
      </c>
      <c r="E111" s="2" t="e">
        <f t="shared" si="4"/>
        <v>#REF!</v>
      </c>
      <c r="F111" s="9" t="e">
        <f>CIG!#REF!</f>
        <v>#REF!</v>
      </c>
      <c r="G111" s="11" t="e">
        <f>CIG!#REF!</f>
        <v>#REF!</v>
      </c>
      <c r="H111" s="17" t="e">
        <f>CIG!#REF!</f>
        <v>#REF!</v>
      </c>
      <c r="I111" s="5" t="e">
        <f>CIG!#REF!</f>
        <v>#REF!</v>
      </c>
      <c r="J111" s="6" t="e">
        <f>CIG!#REF!</f>
        <v>#REF!</v>
      </c>
      <c r="K111" s="10" t="e">
        <f>CIG!#REF!</f>
        <v>#REF!</v>
      </c>
      <c r="L111" s="97" t="e">
        <f>CIG!#REF!</f>
        <v>#REF!</v>
      </c>
      <c r="M111" s="12" t="e">
        <f>CIG!#REF!</f>
        <v>#REF!</v>
      </c>
      <c r="N111" s="4" t="e">
        <f>CIG!#REF!</f>
        <v>#REF!</v>
      </c>
      <c r="O111" s="18" t="e">
        <f>CIG!#REF!</f>
        <v>#REF!</v>
      </c>
      <c r="P111" s="19">
        <f t="shared" si="6"/>
        <v>94864.799999999988</v>
      </c>
      <c r="Q111" s="20" t="e">
        <f t="shared" si="7"/>
        <v>#REF!</v>
      </c>
      <c r="R111" s="13">
        <v>39552.519999999997</v>
      </c>
      <c r="S111" s="13">
        <v>54622.28</v>
      </c>
      <c r="U111" s="13">
        <v>690</v>
      </c>
      <c r="AC111" s="15"/>
    </row>
    <row r="112" spans="1:29" x14ac:dyDescent="0.25">
      <c r="A112" s="8" t="e">
        <f>CIG!#REF!</f>
        <v>#REF!</v>
      </c>
      <c r="B112" s="2" t="e">
        <f>CIG!#REF!</f>
        <v>#REF!</v>
      </c>
      <c r="C112" s="12" t="e">
        <f>CIG!#REF!</f>
        <v>#REF!</v>
      </c>
      <c r="D112" s="4" t="e">
        <f t="shared" si="5"/>
        <v>#REF!</v>
      </c>
      <c r="E112" s="2" t="e">
        <f t="shared" si="4"/>
        <v>#REF!</v>
      </c>
      <c r="F112" s="9" t="e">
        <f>CIG!#REF!</f>
        <v>#REF!</v>
      </c>
      <c r="G112" s="11" t="e">
        <f>CIG!#REF!</f>
        <v>#REF!</v>
      </c>
      <c r="H112" s="17" t="e">
        <f>CIG!#REF!</f>
        <v>#REF!</v>
      </c>
      <c r="I112" s="5" t="e">
        <f>CIG!#REF!</f>
        <v>#REF!</v>
      </c>
      <c r="J112" s="6" t="e">
        <f>CIG!#REF!</f>
        <v>#REF!</v>
      </c>
      <c r="K112" s="10" t="e">
        <f>CIG!#REF!</f>
        <v>#REF!</v>
      </c>
      <c r="L112" s="97" t="e">
        <f>CIG!#REF!</f>
        <v>#REF!</v>
      </c>
      <c r="M112" s="12" t="e">
        <f>CIG!#REF!</f>
        <v>#REF!</v>
      </c>
      <c r="N112" s="4" t="e">
        <f>CIG!#REF!</f>
        <v>#REF!</v>
      </c>
      <c r="O112" s="18" t="e">
        <f>CIG!#REF!</f>
        <v>#REF!</v>
      </c>
      <c r="P112" s="19">
        <f t="shared" si="6"/>
        <v>0</v>
      </c>
      <c r="Q112" s="20" t="e">
        <f t="shared" si="7"/>
        <v>#REF!</v>
      </c>
      <c r="AC112" s="15"/>
    </row>
    <row r="113" spans="1:29" x14ac:dyDescent="0.25">
      <c r="A113" s="8" t="e">
        <f>CIG!#REF!</f>
        <v>#REF!</v>
      </c>
      <c r="B113" s="2" t="e">
        <f>CIG!#REF!</f>
        <v>#REF!</v>
      </c>
      <c r="C113" s="12" t="e">
        <f>CIG!#REF!</f>
        <v>#REF!</v>
      </c>
      <c r="D113" s="4" t="e">
        <f t="shared" si="5"/>
        <v>#REF!</v>
      </c>
      <c r="E113" s="2" t="e">
        <f t="shared" si="4"/>
        <v>#REF!</v>
      </c>
      <c r="F113" s="9" t="e">
        <f>CIG!#REF!</f>
        <v>#REF!</v>
      </c>
      <c r="G113" s="11" t="e">
        <f>CIG!#REF!</f>
        <v>#REF!</v>
      </c>
      <c r="H113" s="17" t="e">
        <f>CIG!#REF!</f>
        <v>#REF!</v>
      </c>
      <c r="I113" s="5" t="e">
        <f>CIG!#REF!</f>
        <v>#REF!</v>
      </c>
      <c r="J113" s="6" t="e">
        <f>CIG!#REF!</f>
        <v>#REF!</v>
      </c>
      <c r="K113" s="10" t="e">
        <f>CIG!#REF!</f>
        <v>#REF!</v>
      </c>
      <c r="L113" s="97" t="e">
        <f>CIG!#REF!</f>
        <v>#REF!</v>
      </c>
      <c r="M113" s="12" t="e">
        <f>CIG!#REF!</f>
        <v>#REF!</v>
      </c>
      <c r="N113" s="4" t="e">
        <f>CIG!#REF!</f>
        <v>#REF!</v>
      </c>
      <c r="O113" s="18" t="e">
        <f>CIG!#REF!</f>
        <v>#REF!</v>
      </c>
      <c r="P113" s="19">
        <f t="shared" si="6"/>
        <v>0</v>
      </c>
      <c r="Q113" s="20" t="e">
        <f t="shared" si="7"/>
        <v>#REF!</v>
      </c>
      <c r="AC113" s="15"/>
    </row>
    <row r="114" spans="1:29" x14ac:dyDescent="0.25">
      <c r="A114" s="8" t="e">
        <f>CIG!#REF!</f>
        <v>#REF!</v>
      </c>
      <c r="B114" s="2" t="e">
        <f>CIG!#REF!</f>
        <v>#REF!</v>
      </c>
      <c r="C114" s="12" t="e">
        <f>CIG!#REF!</f>
        <v>#REF!</v>
      </c>
      <c r="D114" s="4" t="e">
        <f t="shared" si="5"/>
        <v>#REF!</v>
      </c>
      <c r="E114" s="2" t="e">
        <f t="shared" si="4"/>
        <v>#REF!</v>
      </c>
      <c r="F114" s="9" t="e">
        <f>CIG!#REF!</f>
        <v>#REF!</v>
      </c>
      <c r="G114" s="11" t="e">
        <f>CIG!#REF!</f>
        <v>#REF!</v>
      </c>
      <c r="H114" s="17" t="e">
        <f>CIG!#REF!</f>
        <v>#REF!</v>
      </c>
      <c r="I114" s="5" t="e">
        <f>CIG!#REF!</f>
        <v>#REF!</v>
      </c>
      <c r="J114" s="6" t="e">
        <f>CIG!#REF!</f>
        <v>#REF!</v>
      </c>
      <c r="K114" s="10" t="e">
        <f>CIG!#REF!</f>
        <v>#REF!</v>
      </c>
      <c r="L114" s="97" t="e">
        <f>CIG!#REF!</f>
        <v>#REF!</v>
      </c>
      <c r="M114" s="12" t="e">
        <f>CIG!#REF!</f>
        <v>#REF!</v>
      </c>
      <c r="N114" s="4" t="e">
        <f>CIG!#REF!</f>
        <v>#REF!</v>
      </c>
      <c r="O114" s="18" t="e">
        <f>CIG!#REF!</f>
        <v>#REF!</v>
      </c>
      <c r="P114" s="19">
        <f t="shared" si="6"/>
        <v>604.72</v>
      </c>
      <c r="Q114" s="20" t="e">
        <f t="shared" si="7"/>
        <v>#REF!</v>
      </c>
      <c r="U114" s="13">
        <v>604.72</v>
      </c>
      <c r="AC114" s="15"/>
    </row>
    <row r="115" spans="1:29" x14ac:dyDescent="0.25">
      <c r="A115" s="8" t="e">
        <f>CIG!#REF!</f>
        <v>#REF!</v>
      </c>
      <c r="B115" s="2" t="e">
        <f>CIG!#REF!</f>
        <v>#REF!</v>
      </c>
      <c r="C115" s="12" t="e">
        <f>CIG!#REF!</f>
        <v>#REF!</v>
      </c>
      <c r="D115" s="4" t="e">
        <f t="shared" si="5"/>
        <v>#REF!</v>
      </c>
      <c r="E115" s="2" t="e">
        <f t="shared" si="4"/>
        <v>#REF!</v>
      </c>
      <c r="F115" s="9" t="e">
        <f>CIG!#REF!</f>
        <v>#REF!</v>
      </c>
      <c r="G115" s="11" t="e">
        <f>CIG!#REF!</f>
        <v>#REF!</v>
      </c>
      <c r="H115" s="17" t="e">
        <f>CIG!#REF!</f>
        <v>#REF!</v>
      </c>
      <c r="I115" s="5" t="e">
        <f>CIG!#REF!</f>
        <v>#REF!</v>
      </c>
      <c r="J115" s="6" t="e">
        <f>CIG!#REF!</f>
        <v>#REF!</v>
      </c>
      <c r="K115" s="10" t="e">
        <f>CIG!#REF!</f>
        <v>#REF!</v>
      </c>
      <c r="L115" s="97" t="e">
        <f>CIG!#REF!</f>
        <v>#REF!</v>
      </c>
      <c r="M115" s="12" t="e">
        <f>CIG!#REF!</f>
        <v>#REF!</v>
      </c>
      <c r="N115" s="4" t="e">
        <f>CIG!#REF!</f>
        <v>#REF!</v>
      </c>
      <c r="O115" s="18" t="e">
        <f>CIG!#REF!</f>
        <v>#REF!</v>
      </c>
      <c r="P115" s="19">
        <f t="shared" si="6"/>
        <v>1597.27</v>
      </c>
      <c r="Q115" s="20" t="e">
        <f t="shared" si="7"/>
        <v>#REF!</v>
      </c>
      <c r="T115" s="13">
        <f>617.27+980</f>
        <v>1597.27</v>
      </c>
      <c r="AC115" s="15"/>
    </row>
    <row r="116" spans="1:29" x14ac:dyDescent="0.25">
      <c r="A116" s="8" t="e">
        <f>CIG!#REF!</f>
        <v>#REF!</v>
      </c>
      <c r="B116" s="2" t="e">
        <f>CIG!#REF!</f>
        <v>#REF!</v>
      </c>
      <c r="C116" s="12" t="e">
        <f>CIG!#REF!</f>
        <v>#REF!</v>
      </c>
      <c r="D116" s="4" t="e">
        <f t="shared" si="5"/>
        <v>#REF!</v>
      </c>
      <c r="E116" s="2" t="e">
        <f t="shared" si="4"/>
        <v>#REF!</v>
      </c>
      <c r="F116" s="9" t="e">
        <f>CIG!#REF!</f>
        <v>#REF!</v>
      </c>
      <c r="G116" s="11" t="e">
        <f>CIG!#REF!</f>
        <v>#REF!</v>
      </c>
      <c r="H116" s="17" t="e">
        <f>CIG!#REF!</f>
        <v>#REF!</v>
      </c>
      <c r="I116" s="5" t="e">
        <f>CIG!#REF!</f>
        <v>#REF!</v>
      </c>
      <c r="J116" s="6" t="e">
        <f>CIG!#REF!</f>
        <v>#REF!</v>
      </c>
      <c r="K116" s="10" t="e">
        <f>CIG!#REF!</f>
        <v>#REF!</v>
      </c>
      <c r="L116" s="97" t="e">
        <f>CIG!#REF!</f>
        <v>#REF!</v>
      </c>
      <c r="M116" s="12" t="e">
        <f>CIG!#REF!</f>
        <v>#REF!</v>
      </c>
      <c r="N116" s="4" t="e">
        <f>CIG!#REF!</f>
        <v>#REF!</v>
      </c>
      <c r="O116" s="18" t="e">
        <f>CIG!#REF!</f>
        <v>#REF!</v>
      </c>
      <c r="P116" s="19">
        <f t="shared" si="6"/>
        <v>0</v>
      </c>
      <c r="Q116" s="20" t="e">
        <f t="shared" si="7"/>
        <v>#REF!</v>
      </c>
      <c r="AC116" s="15"/>
    </row>
    <row r="117" spans="1:29" x14ac:dyDescent="0.25">
      <c r="A117" s="8" t="e">
        <f>CIG!#REF!</f>
        <v>#REF!</v>
      </c>
      <c r="B117" s="2" t="e">
        <f>CIG!#REF!</f>
        <v>#REF!</v>
      </c>
      <c r="C117" s="12" t="e">
        <f>CIG!#REF!</f>
        <v>#REF!</v>
      </c>
      <c r="D117" s="4" t="e">
        <f t="shared" si="5"/>
        <v>#REF!</v>
      </c>
      <c r="E117" s="2" t="e">
        <f t="shared" si="4"/>
        <v>#REF!</v>
      </c>
      <c r="F117" s="9" t="e">
        <f>CIG!#REF!</f>
        <v>#REF!</v>
      </c>
      <c r="G117" s="11" t="e">
        <f>CIG!#REF!</f>
        <v>#REF!</v>
      </c>
      <c r="H117" s="17" t="e">
        <f>CIG!#REF!</f>
        <v>#REF!</v>
      </c>
      <c r="I117" s="5" t="e">
        <f>CIG!#REF!</f>
        <v>#REF!</v>
      </c>
      <c r="J117" s="6" t="e">
        <f>CIG!#REF!</f>
        <v>#REF!</v>
      </c>
      <c r="K117" s="10" t="e">
        <f>CIG!#REF!</f>
        <v>#REF!</v>
      </c>
      <c r="L117" s="97" t="e">
        <f>CIG!#REF!</f>
        <v>#REF!</v>
      </c>
      <c r="M117" s="12" t="e">
        <f>CIG!#REF!</f>
        <v>#REF!</v>
      </c>
      <c r="N117" s="4" t="e">
        <f>CIG!#REF!</f>
        <v>#REF!</v>
      </c>
      <c r="O117" s="18" t="e">
        <f>CIG!#REF!</f>
        <v>#REF!</v>
      </c>
      <c r="P117" s="19">
        <f t="shared" si="6"/>
        <v>0</v>
      </c>
      <c r="Q117" s="20" t="e">
        <f t="shared" si="7"/>
        <v>#REF!</v>
      </c>
      <c r="AC117" s="15"/>
    </row>
    <row r="118" spans="1:29" x14ac:dyDescent="0.25">
      <c r="A118" s="8" t="e">
        <f>CIG!#REF!</f>
        <v>#REF!</v>
      </c>
      <c r="B118" s="2" t="e">
        <f>CIG!#REF!</f>
        <v>#REF!</v>
      </c>
      <c r="C118" s="12" t="e">
        <f>CIG!#REF!</f>
        <v>#REF!</v>
      </c>
      <c r="D118" s="4" t="e">
        <f t="shared" si="5"/>
        <v>#REF!</v>
      </c>
      <c r="E118" s="2" t="e">
        <f t="shared" si="4"/>
        <v>#REF!</v>
      </c>
      <c r="F118" s="9" t="e">
        <f>CIG!#REF!</f>
        <v>#REF!</v>
      </c>
      <c r="G118" s="11" t="e">
        <f>CIG!#REF!</f>
        <v>#REF!</v>
      </c>
      <c r="H118" s="17" t="e">
        <f>CIG!#REF!</f>
        <v>#REF!</v>
      </c>
      <c r="I118" s="5" t="e">
        <f>CIG!#REF!</f>
        <v>#REF!</v>
      </c>
      <c r="J118" s="6" t="e">
        <f>CIG!#REF!</f>
        <v>#REF!</v>
      </c>
      <c r="K118" s="10" t="e">
        <f>CIG!#REF!</f>
        <v>#REF!</v>
      </c>
      <c r="L118" s="97" t="e">
        <f>CIG!#REF!</f>
        <v>#REF!</v>
      </c>
      <c r="M118" s="12" t="e">
        <f>CIG!#REF!</f>
        <v>#REF!</v>
      </c>
      <c r="N118" s="4" t="e">
        <f>CIG!#REF!</f>
        <v>#REF!</v>
      </c>
      <c r="O118" s="18" t="e">
        <f>CIG!#REF!</f>
        <v>#REF!</v>
      </c>
      <c r="P118" s="19">
        <f t="shared" ref="P118:P128" si="8">+SUM(R118:AC118)</f>
        <v>600</v>
      </c>
      <c r="Q118" s="20" t="e">
        <f t="shared" ref="Q118:Q128" si="9">+O118-P118</f>
        <v>#REF!</v>
      </c>
      <c r="T118" s="13">
        <v>600</v>
      </c>
      <c r="AC118" s="15"/>
    </row>
    <row r="119" spans="1:29" x14ac:dyDescent="0.25">
      <c r="A119" s="8" t="e">
        <f>CIG!#REF!</f>
        <v>#REF!</v>
      </c>
      <c r="B119" s="2" t="e">
        <f>CIG!#REF!</f>
        <v>#REF!</v>
      </c>
      <c r="C119" s="12" t="e">
        <f>CIG!#REF!</f>
        <v>#REF!</v>
      </c>
      <c r="D119" s="4" t="e">
        <f t="shared" si="5"/>
        <v>#REF!</v>
      </c>
      <c r="E119" s="2" t="e">
        <f t="shared" si="4"/>
        <v>#REF!</v>
      </c>
      <c r="F119" s="9" t="e">
        <f>CIG!#REF!</f>
        <v>#REF!</v>
      </c>
      <c r="G119" s="11" t="e">
        <f>CIG!#REF!</f>
        <v>#REF!</v>
      </c>
      <c r="H119" s="17" t="e">
        <f>CIG!#REF!</f>
        <v>#REF!</v>
      </c>
      <c r="I119" s="5" t="e">
        <f>CIG!#REF!</f>
        <v>#REF!</v>
      </c>
      <c r="J119" s="6" t="e">
        <f>CIG!#REF!</f>
        <v>#REF!</v>
      </c>
      <c r="K119" s="10" t="e">
        <f>CIG!#REF!</f>
        <v>#REF!</v>
      </c>
      <c r="L119" s="97" t="e">
        <f>CIG!#REF!</f>
        <v>#REF!</v>
      </c>
      <c r="M119" s="12" t="e">
        <f>CIG!#REF!</f>
        <v>#REF!</v>
      </c>
      <c r="N119" s="4" t="e">
        <f>CIG!#REF!</f>
        <v>#REF!</v>
      </c>
      <c r="O119" s="18" t="e">
        <f>CIG!#REF!</f>
        <v>#REF!</v>
      </c>
      <c r="P119" s="19">
        <f t="shared" si="8"/>
        <v>1590</v>
      </c>
      <c r="Q119" s="20" t="e">
        <f t="shared" si="9"/>
        <v>#REF!</v>
      </c>
      <c r="R119" s="13">
        <v>1590</v>
      </c>
      <c r="AC119" s="15"/>
    </row>
    <row r="120" spans="1:29" x14ac:dyDescent="0.25">
      <c r="A120" s="8" t="e">
        <f>CIG!#REF!</f>
        <v>#REF!</v>
      </c>
      <c r="B120" s="2" t="e">
        <f>CIG!#REF!</f>
        <v>#REF!</v>
      </c>
      <c r="C120" s="12" t="e">
        <f>CIG!#REF!</f>
        <v>#REF!</v>
      </c>
      <c r="D120" s="4" t="e">
        <f t="shared" si="5"/>
        <v>#REF!</v>
      </c>
      <c r="E120" s="2" t="e">
        <f t="shared" si="4"/>
        <v>#REF!</v>
      </c>
      <c r="F120" s="9" t="e">
        <f>CIG!#REF!</f>
        <v>#REF!</v>
      </c>
      <c r="G120" s="11" t="e">
        <f>CIG!#REF!</f>
        <v>#REF!</v>
      </c>
      <c r="H120" s="17" t="e">
        <f>CIG!#REF!</f>
        <v>#REF!</v>
      </c>
      <c r="I120" s="5" t="e">
        <f>CIG!#REF!</f>
        <v>#REF!</v>
      </c>
      <c r="J120" s="6" t="e">
        <f>CIG!#REF!</f>
        <v>#REF!</v>
      </c>
      <c r="K120" s="10" t="e">
        <f>CIG!#REF!</f>
        <v>#REF!</v>
      </c>
      <c r="L120" s="97" t="e">
        <f>CIG!#REF!</f>
        <v>#REF!</v>
      </c>
      <c r="M120" s="12" t="e">
        <f>CIG!#REF!</f>
        <v>#REF!</v>
      </c>
      <c r="N120" s="4" t="e">
        <f>CIG!#REF!</f>
        <v>#REF!</v>
      </c>
      <c r="O120" s="18" t="e">
        <f>CIG!#REF!</f>
        <v>#REF!</v>
      </c>
      <c r="P120" s="19">
        <f t="shared" si="8"/>
        <v>0</v>
      </c>
      <c r="Q120" s="20" t="e">
        <f t="shared" si="9"/>
        <v>#REF!</v>
      </c>
      <c r="AC120" s="15"/>
    </row>
    <row r="121" spans="1:29" x14ac:dyDescent="0.25">
      <c r="A121" s="8" t="e">
        <f>CIG!#REF!</f>
        <v>#REF!</v>
      </c>
      <c r="B121" s="2" t="e">
        <f>CIG!#REF!</f>
        <v>#REF!</v>
      </c>
      <c r="C121" s="12" t="e">
        <f>CIG!#REF!</f>
        <v>#REF!</v>
      </c>
      <c r="D121" s="4" t="e">
        <f t="shared" si="5"/>
        <v>#REF!</v>
      </c>
      <c r="E121" s="2" t="e">
        <f t="shared" si="4"/>
        <v>#REF!</v>
      </c>
      <c r="F121" s="9" t="e">
        <f>CIG!#REF!</f>
        <v>#REF!</v>
      </c>
      <c r="G121" s="11" t="e">
        <f>CIG!#REF!</f>
        <v>#REF!</v>
      </c>
      <c r="H121" s="17" t="e">
        <f>CIG!#REF!</f>
        <v>#REF!</v>
      </c>
      <c r="I121" s="5" t="e">
        <f>CIG!#REF!</f>
        <v>#REF!</v>
      </c>
      <c r="J121" s="6" t="e">
        <f>CIG!#REF!</f>
        <v>#REF!</v>
      </c>
      <c r="K121" s="10" t="e">
        <f>CIG!#REF!</f>
        <v>#REF!</v>
      </c>
      <c r="L121" s="97" t="e">
        <f>CIG!#REF!</f>
        <v>#REF!</v>
      </c>
      <c r="M121" s="12" t="e">
        <f>CIG!#REF!</f>
        <v>#REF!</v>
      </c>
      <c r="N121" s="4" t="e">
        <f>CIG!#REF!</f>
        <v>#REF!</v>
      </c>
      <c r="O121" s="18" t="e">
        <f>CIG!#REF!</f>
        <v>#REF!</v>
      </c>
      <c r="P121" s="19">
        <f t="shared" si="8"/>
        <v>2269.92</v>
      </c>
      <c r="Q121" s="20" t="e">
        <f t="shared" si="9"/>
        <v>#REF!</v>
      </c>
      <c r="T121" s="13">
        <v>2269.92</v>
      </c>
      <c r="AC121" s="15"/>
    </row>
    <row r="122" spans="1:29" x14ac:dyDescent="0.25">
      <c r="A122" s="8" t="e">
        <f>CIG!#REF!</f>
        <v>#REF!</v>
      </c>
      <c r="B122" s="2" t="e">
        <f>CIG!#REF!</f>
        <v>#REF!</v>
      </c>
      <c r="C122" s="12" t="e">
        <f>CIG!#REF!</f>
        <v>#REF!</v>
      </c>
      <c r="D122" s="4" t="e">
        <f t="shared" si="5"/>
        <v>#REF!</v>
      </c>
      <c r="E122" s="2" t="e">
        <f t="shared" si="4"/>
        <v>#REF!</v>
      </c>
      <c r="F122" s="9" t="e">
        <f>CIG!#REF!</f>
        <v>#REF!</v>
      </c>
      <c r="G122" s="11" t="e">
        <f>CIG!#REF!</f>
        <v>#REF!</v>
      </c>
      <c r="H122" s="17" t="e">
        <f>CIG!#REF!</f>
        <v>#REF!</v>
      </c>
      <c r="I122" s="5" t="e">
        <f>CIG!#REF!</f>
        <v>#REF!</v>
      </c>
      <c r="J122" s="6" t="e">
        <f>CIG!#REF!</f>
        <v>#REF!</v>
      </c>
      <c r="K122" s="10" t="e">
        <f>CIG!#REF!</f>
        <v>#REF!</v>
      </c>
      <c r="L122" s="97" t="e">
        <f>CIG!#REF!</f>
        <v>#REF!</v>
      </c>
      <c r="M122" s="12" t="e">
        <f>CIG!#REF!</f>
        <v>#REF!</v>
      </c>
      <c r="N122" s="4" t="e">
        <f>CIG!#REF!</f>
        <v>#REF!</v>
      </c>
      <c r="O122" s="18" t="e">
        <f>CIG!#REF!</f>
        <v>#REF!</v>
      </c>
      <c r="P122" s="19">
        <f t="shared" si="8"/>
        <v>29060.83</v>
      </c>
      <c r="Q122" s="20" t="e">
        <f t="shared" si="9"/>
        <v>#REF!</v>
      </c>
      <c r="T122" s="13">
        <v>29060.83</v>
      </c>
      <c r="AC122" s="15"/>
    </row>
    <row r="123" spans="1:29" x14ac:dyDescent="0.25">
      <c r="A123" s="8" t="e">
        <f>CIG!#REF!</f>
        <v>#REF!</v>
      </c>
      <c r="B123" s="2" t="e">
        <f>CIG!#REF!</f>
        <v>#REF!</v>
      </c>
      <c r="C123" s="12" t="e">
        <f>CIG!#REF!</f>
        <v>#REF!</v>
      </c>
      <c r="D123" s="4" t="e">
        <f t="shared" si="5"/>
        <v>#REF!</v>
      </c>
      <c r="E123" s="2" t="e">
        <f t="shared" si="4"/>
        <v>#REF!</v>
      </c>
      <c r="F123" s="9" t="e">
        <f>CIG!#REF!</f>
        <v>#REF!</v>
      </c>
      <c r="G123" s="11" t="e">
        <f>CIG!#REF!</f>
        <v>#REF!</v>
      </c>
      <c r="H123" s="17" t="e">
        <f>CIG!#REF!</f>
        <v>#REF!</v>
      </c>
      <c r="I123" s="5" t="e">
        <f>CIG!#REF!</f>
        <v>#REF!</v>
      </c>
      <c r="J123" s="6" t="e">
        <f>CIG!#REF!</f>
        <v>#REF!</v>
      </c>
      <c r="K123" s="10" t="e">
        <f>CIG!#REF!</f>
        <v>#REF!</v>
      </c>
      <c r="L123" s="97" t="e">
        <f>CIG!#REF!</f>
        <v>#REF!</v>
      </c>
      <c r="M123" s="12" t="e">
        <f>CIG!#REF!</f>
        <v>#REF!</v>
      </c>
      <c r="N123" s="4" t="e">
        <f>CIG!#REF!</f>
        <v>#REF!</v>
      </c>
      <c r="O123" s="18" t="e">
        <f>CIG!#REF!</f>
        <v>#REF!</v>
      </c>
      <c r="P123" s="19">
        <f t="shared" si="8"/>
        <v>33585.07</v>
      </c>
      <c r="Q123" s="20" t="e">
        <f t="shared" si="9"/>
        <v>#REF!</v>
      </c>
      <c r="S123" s="13">
        <v>27232.07</v>
      </c>
      <c r="T123" s="13">
        <v>6353</v>
      </c>
      <c r="AC123" s="15"/>
    </row>
    <row r="124" spans="1:29" x14ac:dyDescent="0.25">
      <c r="A124" s="8" t="e">
        <f>CIG!#REF!</f>
        <v>#REF!</v>
      </c>
      <c r="B124" s="2" t="e">
        <f>CIG!#REF!</f>
        <v>#REF!</v>
      </c>
      <c r="C124" s="12" t="e">
        <f>CIG!#REF!</f>
        <v>#REF!</v>
      </c>
      <c r="D124" s="4" t="e">
        <f t="shared" si="5"/>
        <v>#REF!</v>
      </c>
      <c r="E124" s="2" t="e">
        <f t="shared" si="4"/>
        <v>#REF!</v>
      </c>
      <c r="F124" s="9" t="e">
        <f>CIG!#REF!</f>
        <v>#REF!</v>
      </c>
      <c r="G124" s="11" t="e">
        <f>CIG!#REF!</f>
        <v>#REF!</v>
      </c>
      <c r="H124" s="17" t="e">
        <f>CIG!#REF!</f>
        <v>#REF!</v>
      </c>
      <c r="I124" s="5" t="e">
        <f>CIG!#REF!</f>
        <v>#REF!</v>
      </c>
      <c r="J124" s="6" t="e">
        <f>CIG!#REF!</f>
        <v>#REF!</v>
      </c>
      <c r="K124" s="10" t="e">
        <f>CIG!#REF!</f>
        <v>#REF!</v>
      </c>
      <c r="L124" s="97" t="e">
        <f>CIG!#REF!</f>
        <v>#REF!</v>
      </c>
      <c r="M124" s="12" t="e">
        <f>CIG!#REF!</f>
        <v>#REF!</v>
      </c>
      <c r="N124" s="4" t="e">
        <f>CIG!#REF!</f>
        <v>#REF!</v>
      </c>
      <c r="O124" s="18" t="e">
        <f>CIG!#REF!</f>
        <v>#REF!</v>
      </c>
      <c r="P124" s="19">
        <f t="shared" si="8"/>
        <v>1010.08</v>
      </c>
      <c r="Q124" s="20" t="e">
        <f t="shared" si="9"/>
        <v>#REF!</v>
      </c>
      <c r="U124" s="13">
        <v>1010.08</v>
      </c>
      <c r="AC124" s="15"/>
    </row>
    <row r="125" spans="1:29" x14ac:dyDescent="0.25">
      <c r="A125" s="8" t="e">
        <f>CIG!#REF!</f>
        <v>#REF!</v>
      </c>
      <c r="B125" s="2" t="e">
        <f>CIG!#REF!</f>
        <v>#REF!</v>
      </c>
      <c r="C125" s="12" t="e">
        <f>CIG!#REF!</f>
        <v>#REF!</v>
      </c>
      <c r="D125" s="4" t="e">
        <f t="shared" si="5"/>
        <v>#REF!</v>
      </c>
      <c r="E125" s="2" t="e">
        <f t="shared" si="4"/>
        <v>#REF!</v>
      </c>
      <c r="F125" s="9" t="e">
        <f>CIG!#REF!</f>
        <v>#REF!</v>
      </c>
      <c r="G125" s="11" t="e">
        <f>CIG!#REF!</f>
        <v>#REF!</v>
      </c>
      <c r="H125" s="17" t="e">
        <f>CIG!#REF!</f>
        <v>#REF!</v>
      </c>
      <c r="I125" s="5" t="e">
        <f>CIG!#REF!</f>
        <v>#REF!</v>
      </c>
      <c r="J125" s="6" t="e">
        <f>CIG!#REF!</f>
        <v>#REF!</v>
      </c>
      <c r="K125" s="10" t="e">
        <f>CIG!#REF!</f>
        <v>#REF!</v>
      </c>
      <c r="L125" s="97" t="e">
        <f>CIG!#REF!</f>
        <v>#REF!</v>
      </c>
      <c r="M125" s="12" t="e">
        <f>CIG!#REF!</f>
        <v>#REF!</v>
      </c>
      <c r="N125" s="4" t="e">
        <f>CIG!#REF!</f>
        <v>#REF!</v>
      </c>
      <c r="O125" s="18" t="e">
        <f>CIG!#REF!</f>
        <v>#REF!</v>
      </c>
      <c r="P125" s="19">
        <f t="shared" si="8"/>
        <v>73785.66</v>
      </c>
      <c r="Q125" s="20" t="e">
        <f t="shared" si="9"/>
        <v>#REF!</v>
      </c>
      <c r="R125" s="13">
        <v>39508.559999999998</v>
      </c>
      <c r="S125" s="13">
        <v>34277.1</v>
      </c>
      <c r="AC125" s="15"/>
    </row>
    <row r="126" spans="1:29" x14ac:dyDescent="0.25">
      <c r="A126" s="8" t="e">
        <f>CIG!#REF!</f>
        <v>#REF!</v>
      </c>
      <c r="B126" s="2" t="e">
        <f>CIG!#REF!</f>
        <v>#REF!</v>
      </c>
      <c r="C126" s="12" t="e">
        <f>CIG!#REF!</f>
        <v>#REF!</v>
      </c>
      <c r="D126" s="4" t="e">
        <f t="shared" si="5"/>
        <v>#REF!</v>
      </c>
      <c r="E126" s="2" t="e">
        <f t="shared" si="4"/>
        <v>#REF!</v>
      </c>
      <c r="F126" s="9" t="e">
        <f>CIG!#REF!</f>
        <v>#REF!</v>
      </c>
      <c r="G126" s="11" t="e">
        <f>CIG!#REF!</f>
        <v>#REF!</v>
      </c>
      <c r="H126" s="17" t="e">
        <f>CIG!#REF!</f>
        <v>#REF!</v>
      </c>
      <c r="I126" s="5" t="e">
        <f>CIG!#REF!</f>
        <v>#REF!</v>
      </c>
      <c r="J126" s="6" t="e">
        <f>CIG!#REF!</f>
        <v>#REF!</v>
      </c>
      <c r="K126" s="10" t="e">
        <f>CIG!#REF!</f>
        <v>#REF!</v>
      </c>
      <c r="L126" s="97" t="e">
        <f>CIG!#REF!</f>
        <v>#REF!</v>
      </c>
      <c r="M126" s="12" t="e">
        <f>CIG!#REF!</f>
        <v>#REF!</v>
      </c>
      <c r="N126" s="4" t="e">
        <f>CIG!#REF!</f>
        <v>#REF!</v>
      </c>
      <c r="O126" s="18" t="e">
        <f>CIG!#REF!</f>
        <v>#REF!</v>
      </c>
      <c r="P126" s="19">
        <f t="shared" si="8"/>
        <v>0</v>
      </c>
      <c r="Q126" s="20" t="e">
        <f t="shared" si="9"/>
        <v>#REF!</v>
      </c>
      <c r="AC126" s="15"/>
    </row>
    <row r="127" spans="1:29" x14ac:dyDescent="0.25">
      <c r="A127" s="8" t="e">
        <f>CIG!#REF!</f>
        <v>#REF!</v>
      </c>
      <c r="B127" s="2" t="e">
        <f>CIG!#REF!</f>
        <v>#REF!</v>
      </c>
      <c r="C127" s="12" t="e">
        <f>CIG!#REF!</f>
        <v>#REF!</v>
      </c>
      <c r="D127" s="4" t="e">
        <f t="shared" si="5"/>
        <v>#REF!</v>
      </c>
      <c r="E127" s="2" t="e">
        <f t="shared" si="4"/>
        <v>#REF!</v>
      </c>
      <c r="F127" s="9" t="e">
        <f>CIG!#REF!</f>
        <v>#REF!</v>
      </c>
      <c r="G127" s="11" t="e">
        <f>CIG!#REF!</f>
        <v>#REF!</v>
      </c>
      <c r="H127" s="17" t="e">
        <f>CIG!#REF!</f>
        <v>#REF!</v>
      </c>
      <c r="I127" s="5" t="e">
        <f>CIG!#REF!</f>
        <v>#REF!</v>
      </c>
      <c r="J127" s="6" t="e">
        <f>CIG!#REF!</f>
        <v>#REF!</v>
      </c>
      <c r="K127" s="10" t="e">
        <f>CIG!#REF!</f>
        <v>#REF!</v>
      </c>
      <c r="L127" s="97" t="e">
        <f>CIG!#REF!</f>
        <v>#REF!</v>
      </c>
      <c r="M127" s="12" t="e">
        <f>CIG!#REF!</f>
        <v>#REF!</v>
      </c>
      <c r="N127" s="4" t="e">
        <f>CIG!#REF!</f>
        <v>#REF!</v>
      </c>
      <c r="O127" s="18" t="e">
        <f>CIG!#REF!</f>
        <v>#REF!</v>
      </c>
      <c r="P127" s="19">
        <f t="shared" si="8"/>
        <v>9163</v>
      </c>
      <c r="Q127" s="20" t="e">
        <f t="shared" si="9"/>
        <v>#REF!</v>
      </c>
      <c r="R127" s="13">
        <v>770</v>
      </c>
      <c r="T127" s="13">
        <v>1076.4000000000001</v>
      </c>
      <c r="U127" s="13">
        <f>6503.6+813</f>
        <v>7316.6</v>
      </c>
      <c r="AC127" s="15"/>
    </row>
    <row r="128" spans="1:29" x14ac:dyDescent="0.25">
      <c r="A128" s="8" t="e">
        <f>CIG!#REF!</f>
        <v>#REF!</v>
      </c>
      <c r="B128" s="2" t="e">
        <f>CIG!#REF!</f>
        <v>#REF!</v>
      </c>
      <c r="C128" s="12" t="e">
        <f>CIG!#REF!</f>
        <v>#REF!</v>
      </c>
      <c r="D128" s="4" t="e">
        <f t="shared" si="5"/>
        <v>#REF!</v>
      </c>
      <c r="E128" s="2" t="e">
        <f t="shared" si="4"/>
        <v>#REF!</v>
      </c>
      <c r="F128" s="9" t="e">
        <f>CIG!#REF!</f>
        <v>#REF!</v>
      </c>
      <c r="G128" s="11" t="e">
        <f>CIG!#REF!</f>
        <v>#REF!</v>
      </c>
      <c r="H128" s="17" t="e">
        <f>CIG!#REF!</f>
        <v>#REF!</v>
      </c>
      <c r="I128" s="5" t="e">
        <f>CIG!#REF!</f>
        <v>#REF!</v>
      </c>
      <c r="J128" s="6" t="e">
        <f>CIG!#REF!</f>
        <v>#REF!</v>
      </c>
      <c r="K128" s="10" t="e">
        <f>CIG!#REF!</f>
        <v>#REF!</v>
      </c>
      <c r="L128" s="97" t="e">
        <f>CIG!#REF!</f>
        <v>#REF!</v>
      </c>
      <c r="M128" s="12" t="e">
        <f>CIG!#REF!</f>
        <v>#REF!</v>
      </c>
      <c r="N128" s="4" t="e">
        <f>CIG!#REF!</f>
        <v>#REF!</v>
      </c>
      <c r="O128" s="18" t="e">
        <f>CIG!#REF!</f>
        <v>#REF!</v>
      </c>
      <c r="P128" s="19">
        <f t="shared" si="8"/>
        <v>0</v>
      </c>
      <c r="Q128" s="20" t="e">
        <f t="shared" si="9"/>
        <v>#REF!</v>
      </c>
      <c r="AC128" s="15"/>
    </row>
    <row r="129" spans="1:29" x14ac:dyDescent="0.25">
      <c r="A129" s="8" t="e">
        <f>CIG!#REF!</f>
        <v>#REF!</v>
      </c>
      <c r="B129" s="2" t="e">
        <f>CIG!#REF!</f>
        <v>#REF!</v>
      </c>
      <c r="C129" s="12" t="e">
        <f>CIG!#REF!</f>
        <v>#REF!</v>
      </c>
      <c r="D129" s="4" t="e">
        <f t="shared" si="5"/>
        <v>#REF!</v>
      </c>
      <c r="E129" s="2" t="e">
        <f t="shared" si="4"/>
        <v>#REF!</v>
      </c>
      <c r="F129" s="9" t="e">
        <f>CIG!#REF!</f>
        <v>#REF!</v>
      </c>
      <c r="G129" s="11" t="e">
        <f>CIG!#REF!</f>
        <v>#REF!</v>
      </c>
      <c r="H129" s="17" t="e">
        <f>CIG!#REF!</f>
        <v>#REF!</v>
      </c>
      <c r="I129" s="5" t="e">
        <f>CIG!#REF!</f>
        <v>#REF!</v>
      </c>
      <c r="J129" s="6" t="e">
        <f>CIG!#REF!</f>
        <v>#REF!</v>
      </c>
      <c r="K129" s="10" t="e">
        <f>CIG!#REF!</f>
        <v>#REF!</v>
      </c>
      <c r="L129" s="97" t="e">
        <f>CIG!#REF!</f>
        <v>#REF!</v>
      </c>
      <c r="M129" s="12" t="e">
        <f>CIG!#REF!</f>
        <v>#REF!</v>
      </c>
      <c r="N129" s="4" t="e">
        <f>CIG!#REF!</f>
        <v>#REF!</v>
      </c>
      <c r="O129" s="18" t="e">
        <f>CIG!#REF!</f>
        <v>#REF!</v>
      </c>
      <c r="P129" s="19">
        <f t="shared" si="6"/>
        <v>0</v>
      </c>
      <c r="Q129" s="20" t="e">
        <f t="shared" si="7"/>
        <v>#REF!</v>
      </c>
      <c r="AC129" s="15"/>
    </row>
    <row r="130" spans="1:29" x14ac:dyDescent="0.25">
      <c r="A130" s="8" t="e">
        <f>CIG!#REF!</f>
        <v>#REF!</v>
      </c>
      <c r="B130" s="2" t="e">
        <f>CIG!#REF!</f>
        <v>#REF!</v>
      </c>
      <c r="C130" s="12" t="e">
        <f>CIG!#REF!</f>
        <v>#REF!</v>
      </c>
      <c r="D130" s="4" t="e">
        <f t="shared" si="5"/>
        <v>#REF!</v>
      </c>
      <c r="E130" s="2" t="e">
        <f t="shared" ref="E130:E193" si="10">YEAR(C130)</f>
        <v>#REF!</v>
      </c>
      <c r="F130" s="9" t="e">
        <f>CIG!#REF!</f>
        <v>#REF!</v>
      </c>
      <c r="G130" s="11" t="e">
        <f>CIG!#REF!</f>
        <v>#REF!</v>
      </c>
      <c r="H130" s="17" t="e">
        <f>CIG!#REF!</f>
        <v>#REF!</v>
      </c>
      <c r="I130" s="5" t="e">
        <f>CIG!#REF!</f>
        <v>#REF!</v>
      </c>
      <c r="J130" s="6" t="e">
        <f>CIG!#REF!</f>
        <v>#REF!</v>
      </c>
      <c r="K130" s="10" t="e">
        <f>CIG!#REF!</f>
        <v>#REF!</v>
      </c>
      <c r="L130" s="97" t="e">
        <f>CIG!#REF!</f>
        <v>#REF!</v>
      </c>
      <c r="M130" s="12" t="e">
        <f>CIG!#REF!</f>
        <v>#REF!</v>
      </c>
      <c r="N130" s="4" t="e">
        <f>CIG!#REF!</f>
        <v>#REF!</v>
      </c>
      <c r="O130" s="18" t="e">
        <f>CIG!#REF!</f>
        <v>#REF!</v>
      </c>
      <c r="P130" s="19">
        <f t="shared" si="6"/>
        <v>330</v>
      </c>
      <c r="Q130" s="20" t="e">
        <f t="shared" si="7"/>
        <v>#REF!</v>
      </c>
      <c r="T130" s="13">
        <v>330</v>
      </c>
      <c r="AC130" s="15"/>
    </row>
    <row r="131" spans="1:29" x14ac:dyDescent="0.25">
      <c r="A131" s="8" t="e">
        <f>CIG!#REF!</f>
        <v>#REF!</v>
      </c>
      <c r="B131" s="2" t="e">
        <f>CIG!#REF!</f>
        <v>#REF!</v>
      </c>
      <c r="C131" s="12" t="e">
        <f>CIG!#REF!</f>
        <v>#REF!</v>
      </c>
      <c r="D131" s="4" t="e">
        <f t="shared" ref="D131:D194" si="11">MONTH(C131)</f>
        <v>#REF!</v>
      </c>
      <c r="E131" s="2" t="e">
        <f t="shared" si="10"/>
        <v>#REF!</v>
      </c>
      <c r="F131" s="9" t="e">
        <f>CIG!#REF!</f>
        <v>#REF!</v>
      </c>
      <c r="G131" s="11" t="e">
        <f>CIG!#REF!</f>
        <v>#REF!</v>
      </c>
      <c r="H131" s="17" t="e">
        <f>CIG!#REF!</f>
        <v>#REF!</v>
      </c>
      <c r="I131" s="5" t="e">
        <f>CIG!#REF!</f>
        <v>#REF!</v>
      </c>
      <c r="J131" s="6" t="e">
        <f>CIG!#REF!</f>
        <v>#REF!</v>
      </c>
      <c r="K131" s="10" t="e">
        <f>CIG!#REF!</f>
        <v>#REF!</v>
      </c>
      <c r="L131" s="97" t="e">
        <f>CIG!#REF!</f>
        <v>#REF!</v>
      </c>
      <c r="M131" s="12" t="e">
        <f>CIG!#REF!</f>
        <v>#REF!</v>
      </c>
      <c r="N131" s="4" t="e">
        <f>CIG!#REF!</f>
        <v>#REF!</v>
      </c>
      <c r="O131" s="18" t="e">
        <f>CIG!#REF!</f>
        <v>#REF!</v>
      </c>
      <c r="P131" s="19">
        <f t="shared" ref="P131:P193" si="12">+SUM(R131:AC131)</f>
        <v>3140.6</v>
      </c>
      <c r="Q131" s="20" t="e">
        <f t="shared" ref="Q131:Q193" si="13">+O131-P131</f>
        <v>#REF!</v>
      </c>
      <c r="T131" s="13">
        <v>3140.6</v>
      </c>
      <c r="AC131" s="15"/>
    </row>
    <row r="132" spans="1:29" x14ac:dyDescent="0.25">
      <c r="A132" s="8" t="e">
        <f>CIG!#REF!</f>
        <v>#REF!</v>
      </c>
      <c r="B132" s="2" t="e">
        <f>CIG!#REF!</f>
        <v>#REF!</v>
      </c>
      <c r="C132" s="12" t="e">
        <f>CIG!#REF!</f>
        <v>#REF!</v>
      </c>
      <c r="D132" s="4" t="e">
        <f t="shared" si="11"/>
        <v>#REF!</v>
      </c>
      <c r="E132" s="2" t="e">
        <f t="shared" si="10"/>
        <v>#REF!</v>
      </c>
      <c r="F132" s="9" t="e">
        <f>CIG!#REF!</f>
        <v>#REF!</v>
      </c>
      <c r="G132" s="11" t="e">
        <f>CIG!#REF!</f>
        <v>#REF!</v>
      </c>
      <c r="H132" s="17" t="e">
        <f>CIG!#REF!</f>
        <v>#REF!</v>
      </c>
      <c r="I132" s="5" t="e">
        <f>CIG!#REF!</f>
        <v>#REF!</v>
      </c>
      <c r="J132" s="6" t="e">
        <f>CIG!#REF!</f>
        <v>#REF!</v>
      </c>
      <c r="K132" s="10" t="e">
        <f>CIG!#REF!</f>
        <v>#REF!</v>
      </c>
      <c r="L132" s="97" t="e">
        <f>CIG!#REF!</f>
        <v>#REF!</v>
      </c>
      <c r="M132" s="12" t="e">
        <f>CIG!#REF!</f>
        <v>#REF!</v>
      </c>
      <c r="N132" s="4" t="e">
        <f>CIG!#REF!</f>
        <v>#REF!</v>
      </c>
      <c r="O132" s="18" t="e">
        <f>CIG!#REF!</f>
        <v>#REF!</v>
      </c>
      <c r="P132" s="19">
        <f t="shared" si="12"/>
        <v>0</v>
      </c>
      <c r="Q132" s="20" t="e">
        <f t="shared" si="13"/>
        <v>#REF!</v>
      </c>
      <c r="AC132" s="15"/>
    </row>
    <row r="133" spans="1:29" x14ac:dyDescent="0.25">
      <c r="A133" s="8" t="e">
        <f>CIG!#REF!</f>
        <v>#REF!</v>
      </c>
      <c r="B133" s="2" t="e">
        <f>CIG!#REF!</f>
        <v>#REF!</v>
      </c>
      <c r="C133" s="12" t="e">
        <f>CIG!#REF!</f>
        <v>#REF!</v>
      </c>
      <c r="D133" s="4" t="e">
        <f t="shared" si="11"/>
        <v>#REF!</v>
      </c>
      <c r="E133" s="2" t="e">
        <f t="shared" si="10"/>
        <v>#REF!</v>
      </c>
      <c r="F133" s="9" t="e">
        <f>CIG!#REF!</f>
        <v>#REF!</v>
      </c>
      <c r="G133" s="11" t="e">
        <f>CIG!#REF!</f>
        <v>#REF!</v>
      </c>
      <c r="H133" s="17" t="e">
        <f>CIG!#REF!</f>
        <v>#REF!</v>
      </c>
      <c r="I133" s="5" t="e">
        <f>CIG!#REF!</f>
        <v>#REF!</v>
      </c>
      <c r="J133" s="6" t="e">
        <f>CIG!#REF!</f>
        <v>#REF!</v>
      </c>
      <c r="K133" s="10" t="e">
        <f>CIG!#REF!</f>
        <v>#REF!</v>
      </c>
      <c r="L133" s="97" t="e">
        <f>CIG!#REF!</f>
        <v>#REF!</v>
      </c>
      <c r="M133" s="12" t="e">
        <f>CIG!#REF!</f>
        <v>#REF!</v>
      </c>
      <c r="N133" s="4" t="e">
        <f>CIG!#REF!</f>
        <v>#REF!</v>
      </c>
      <c r="O133" s="18" t="e">
        <f>CIG!#REF!</f>
        <v>#REF!</v>
      </c>
      <c r="P133" s="19">
        <f t="shared" si="12"/>
        <v>6181.69</v>
      </c>
      <c r="Q133" s="20" t="e">
        <f t="shared" si="13"/>
        <v>#REF!</v>
      </c>
      <c r="U133" s="13">
        <v>6181.69</v>
      </c>
      <c r="AC133" s="15"/>
    </row>
    <row r="134" spans="1:29" x14ac:dyDescent="0.25">
      <c r="A134" s="8" t="e">
        <f>CIG!#REF!</f>
        <v>#REF!</v>
      </c>
      <c r="B134" s="2" t="e">
        <f>CIG!#REF!</f>
        <v>#REF!</v>
      </c>
      <c r="C134" s="12" t="e">
        <f>CIG!#REF!</f>
        <v>#REF!</v>
      </c>
      <c r="D134" s="4" t="e">
        <f t="shared" si="11"/>
        <v>#REF!</v>
      </c>
      <c r="E134" s="2" t="e">
        <f t="shared" si="10"/>
        <v>#REF!</v>
      </c>
      <c r="F134" s="9" t="e">
        <f>CIG!#REF!</f>
        <v>#REF!</v>
      </c>
      <c r="G134" s="11" t="e">
        <f>CIG!#REF!</f>
        <v>#REF!</v>
      </c>
      <c r="H134" s="17" t="e">
        <f>CIG!#REF!</f>
        <v>#REF!</v>
      </c>
      <c r="I134" s="5" t="e">
        <f>CIG!#REF!</f>
        <v>#REF!</v>
      </c>
      <c r="J134" s="6" t="e">
        <f>CIG!#REF!</f>
        <v>#REF!</v>
      </c>
      <c r="K134" s="10" t="e">
        <f>CIG!#REF!</f>
        <v>#REF!</v>
      </c>
      <c r="L134" s="97" t="e">
        <f>CIG!#REF!</f>
        <v>#REF!</v>
      </c>
      <c r="M134" s="12" t="e">
        <f>CIG!#REF!</f>
        <v>#REF!</v>
      </c>
      <c r="N134" s="4" t="e">
        <f>CIG!#REF!</f>
        <v>#REF!</v>
      </c>
      <c r="O134" s="18" t="e">
        <f>CIG!#REF!</f>
        <v>#REF!</v>
      </c>
      <c r="P134" s="19">
        <f t="shared" si="12"/>
        <v>0</v>
      </c>
      <c r="Q134" s="20" t="e">
        <f t="shared" si="13"/>
        <v>#REF!</v>
      </c>
      <c r="AC134" s="15"/>
    </row>
    <row r="135" spans="1:29" x14ac:dyDescent="0.25">
      <c r="A135" s="8" t="e">
        <f>CIG!#REF!</f>
        <v>#REF!</v>
      </c>
      <c r="B135" s="2" t="e">
        <f>CIG!#REF!</f>
        <v>#REF!</v>
      </c>
      <c r="C135" s="12" t="e">
        <f>CIG!#REF!</f>
        <v>#REF!</v>
      </c>
      <c r="D135" s="4" t="e">
        <f t="shared" si="11"/>
        <v>#REF!</v>
      </c>
      <c r="E135" s="2" t="e">
        <f t="shared" si="10"/>
        <v>#REF!</v>
      </c>
      <c r="F135" s="9" t="e">
        <f>CIG!#REF!</f>
        <v>#REF!</v>
      </c>
      <c r="G135" s="11" t="e">
        <f>CIG!#REF!</f>
        <v>#REF!</v>
      </c>
      <c r="H135" s="17" t="e">
        <f>CIG!#REF!</f>
        <v>#REF!</v>
      </c>
      <c r="I135" s="5" t="e">
        <f>CIG!#REF!</f>
        <v>#REF!</v>
      </c>
      <c r="J135" s="6" t="e">
        <f>CIG!#REF!</f>
        <v>#REF!</v>
      </c>
      <c r="K135" s="10" t="e">
        <f>CIG!#REF!</f>
        <v>#REF!</v>
      </c>
      <c r="L135" s="97" t="e">
        <f>CIG!#REF!</f>
        <v>#REF!</v>
      </c>
      <c r="M135" s="12" t="e">
        <f>CIG!#REF!</f>
        <v>#REF!</v>
      </c>
      <c r="N135" s="4" t="e">
        <f>CIG!#REF!</f>
        <v>#REF!</v>
      </c>
      <c r="O135" s="18" t="e">
        <f>CIG!#REF!</f>
        <v>#REF!</v>
      </c>
      <c r="P135" s="19">
        <f t="shared" si="12"/>
        <v>8002.6</v>
      </c>
      <c r="Q135" s="20" t="e">
        <f t="shared" si="13"/>
        <v>#REF!</v>
      </c>
      <c r="T135" s="13">
        <v>8002.6</v>
      </c>
      <c r="AC135" s="15"/>
    </row>
    <row r="136" spans="1:29" x14ac:dyDescent="0.25">
      <c r="A136" s="8" t="e">
        <f>CIG!#REF!</f>
        <v>#REF!</v>
      </c>
      <c r="B136" s="2" t="e">
        <f>CIG!#REF!</f>
        <v>#REF!</v>
      </c>
      <c r="C136" s="12" t="e">
        <f>CIG!#REF!</f>
        <v>#REF!</v>
      </c>
      <c r="D136" s="4" t="e">
        <f t="shared" si="11"/>
        <v>#REF!</v>
      </c>
      <c r="E136" s="2" t="e">
        <f t="shared" si="10"/>
        <v>#REF!</v>
      </c>
      <c r="F136" s="9" t="e">
        <f>CIG!#REF!</f>
        <v>#REF!</v>
      </c>
      <c r="G136" s="11" t="e">
        <f>CIG!#REF!</f>
        <v>#REF!</v>
      </c>
      <c r="H136" s="17" t="e">
        <f>CIG!#REF!</f>
        <v>#REF!</v>
      </c>
      <c r="I136" s="5" t="e">
        <f>CIG!#REF!</f>
        <v>#REF!</v>
      </c>
      <c r="J136" s="6" t="e">
        <f>CIG!#REF!</f>
        <v>#REF!</v>
      </c>
      <c r="K136" s="10" t="e">
        <f>CIG!#REF!</f>
        <v>#REF!</v>
      </c>
      <c r="L136" s="97" t="e">
        <f>CIG!#REF!</f>
        <v>#REF!</v>
      </c>
      <c r="M136" s="12" t="e">
        <f>CIG!#REF!</f>
        <v>#REF!</v>
      </c>
      <c r="N136" s="4" t="e">
        <f>CIG!#REF!</f>
        <v>#REF!</v>
      </c>
      <c r="O136" s="18" t="e">
        <f>CIG!#REF!</f>
        <v>#REF!</v>
      </c>
      <c r="P136" s="19">
        <f t="shared" si="12"/>
        <v>0</v>
      </c>
      <c r="Q136" s="20" t="e">
        <f t="shared" si="13"/>
        <v>#REF!</v>
      </c>
      <c r="AC136" s="15"/>
    </row>
    <row r="137" spans="1:29" x14ac:dyDescent="0.25">
      <c r="A137" s="8" t="e">
        <f>CIG!#REF!</f>
        <v>#REF!</v>
      </c>
      <c r="B137" s="2" t="e">
        <f>CIG!#REF!</f>
        <v>#REF!</v>
      </c>
      <c r="C137" s="12" t="e">
        <f>CIG!#REF!</f>
        <v>#REF!</v>
      </c>
      <c r="D137" s="4" t="e">
        <f t="shared" si="11"/>
        <v>#REF!</v>
      </c>
      <c r="E137" s="2" t="e">
        <f t="shared" si="10"/>
        <v>#REF!</v>
      </c>
      <c r="F137" s="9" t="e">
        <f>CIG!#REF!</f>
        <v>#REF!</v>
      </c>
      <c r="G137" s="11" t="e">
        <f>CIG!#REF!</f>
        <v>#REF!</v>
      </c>
      <c r="H137" s="17" t="e">
        <f>CIG!#REF!</f>
        <v>#REF!</v>
      </c>
      <c r="I137" s="5" t="e">
        <f>CIG!#REF!</f>
        <v>#REF!</v>
      </c>
      <c r="J137" s="6" t="e">
        <f>CIG!#REF!</f>
        <v>#REF!</v>
      </c>
      <c r="K137" s="10" t="e">
        <f>CIG!#REF!</f>
        <v>#REF!</v>
      </c>
      <c r="L137" s="97" t="e">
        <f>CIG!#REF!</f>
        <v>#REF!</v>
      </c>
      <c r="M137" s="12" t="e">
        <f>CIG!#REF!</f>
        <v>#REF!</v>
      </c>
      <c r="N137" s="4" t="e">
        <f>CIG!#REF!</f>
        <v>#REF!</v>
      </c>
      <c r="O137" s="18" t="e">
        <f>CIG!#REF!</f>
        <v>#REF!</v>
      </c>
      <c r="P137" s="19">
        <f t="shared" si="12"/>
        <v>5557.3</v>
      </c>
      <c r="Q137" s="20" t="e">
        <f t="shared" si="13"/>
        <v>#REF!</v>
      </c>
      <c r="V137" s="13">
        <v>5557.3</v>
      </c>
      <c r="AC137" s="15"/>
    </row>
    <row r="138" spans="1:29" x14ac:dyDescent="0.25">
      <c r="A138" s="8" t="e">
        <f>CIG!#REF!</f>
        <v>#REF!</v>
      </c>
      <c r="B138" s="2" t="e">
        <f>CIG!#REF!</f>
        <v>#REF!</v>
      </c>
      <c r="C138" s="12" t="e">
        <f>CIG!#REF!</f>
        <v>#REF!</v>
      </c>
      <c r="D138" s="4" t="e">
        <f t="shared" si="11"/>
        <v>#REF!</v>
      </c>
      <c r="E138" s="2" t="e">
        <f t="shared" si="10"/>
        <v>#REF!</v>
      </c>
      <c r="F138" s="9" t="e">
        <f>CIG!#REF!</f>
        <v>#REF!</v>
      </c>
      <c r="G138" s="11" t="e">
        <f>CIG!#REF!</f>
        <v>#REF!</v>
      </c>
      <c r="H138" s="17" t="e">
        <f>CIG!#REF!</f>
        <v>#REF!</v>
      </c>
      <c r="I138" s="5" t="e">
        <f>CIG!#REF!</f>
        <v>#REF!</v>
      </c>
      <c r="J138" s="6" t="e">
        <f>CIG!#REF!</f>
        <v>#REF!</v>
      </c>
      <c r="K138" s="10" t="e">
        <f>CIG!#REF!</f>
        <v>#REF!</v>
      </c>
      <c r="L138" s="97" t="e">
        <f>CIG!#REF!</f>
        <v>#REF!</v>
      </c>
      <c r="M138" s="12" t="e">
        <f>CIG!#REF!</f>
        <v>#REF!</v>
      </c>
      <c r="N138" s="4" t="e">
        <f>CIG!#REF!</f>
        <v>#REF!</v>
      </c>
      <c r="O138" s="18" t="e">
        <f>CIG!#REF!</f>
        <v>#REF!</v>
      </c>
      <c r="P138" s="19">
        <f t="shared" si="12"/>
        <v>3826.7</v>
      </c>
      <c r="Q138" s="20" t="e">
        <f t="shared" si="13"/>
        <v>#REF!</v>
      </c>
      <c r="U138" s="13">
        <v>3826.7</v>
      </c>
      <c r="AC138" s="15"/>
    </row>
    <row r="139" spans="1:29" x14ac:dyDescent="0.25">
      <c r="A139" s="8" t="e">
        <f>CIG!#REF!</f>
        <v>#REF!</v>
      </c>
      <c r="B139" s="2" t="e">
        <f>CIG!#REF!</f>
        <v>#REF!</v>
      </c>
      <c r="C139" s="12" t="e">
        <f>CIG!#REF!</f>
        <v>#REF!</v>
      </c>
      <c r="D139" s="4" t="e">
        <f t="shared" si="11"/>
        <v>#REF!</v>
      </c>
      <c r="E139" s="2" t="e">
        <f t="shared" si="10"/>
        <v>#REF!</v>
      </c>
      <c r="F139" s="9" t="e">
        <f>CIG!#REF!</f>
        <v>#REF!</v>
      </c>
      <c r="G139" s="11" t="e">
        <f>CIG!#REF!</f>
        <v>#REF!</v>
      </c>
      <c r="H139" s="17" t="e">
        <f>CIG!#REF!</f>
        <v>#REF!</v>
      </c>
      <c r="I139" s="5" t="e">
        <f>CIG!#REF!</f>
        <v>#REF!</v>
      </c>
      <c r="J139" s="6" t="e">
        <f>CIG!#REF!</f>
        <v>#REF!</v>
      </c>
      <c r="K139" s="10" t="e">
        <f>CIG!#REF!</f>
        <v>#REF!</v>
      </c>
      <c r="L139" s="97" t="e">
        <f>CIG!#REF!</f>
        <v>#REF!</v>
      </c>
      <c r="M139" s="12" t="e">
        <f>CIG!#REF!</f>
        <v>#REF!</v>
      </c>
      <c r="N139" s="4" t="e">
        <f>CIG!#REF!</f>
        <v>#REF!</v>
      </c>
      <c r="O139" s="18" t="e">
        <f>CIG!#REF!</f>
        <v>#REF!</v>
      </c>
      <c r="P139" s="19">
        <f t="shared" si="12"/>
        <v>3180</v>
      </c>
      <c r="Q139" s="20" t="e">
        <f t="shared" si="13"/>
        <v>#REF!</v>
      </c>
      <c r="U139" s="13">
        <v>3180</v>
      </c>
      <c r="AC139" s="15"/>
    </row>
    <row r="140" spans="1:29" x14ac:dyDescent="0.25">
      <c r="A140" s="8" t="e">
        <f>CIG!#REF!</f>
        <v>#REF!</v>
      </c>
      <c r="B140" s="2" t="e">
        <f>CIG!#REF!</f>
        <v>#REF!</v>
      </c>
      <c r="C140" s="12" t="e">
        <f>CIG!#REF!</f>
        <v>#REF!</v>
      </c>
      <c r="D140" s="4" t="e">
        <f t="shared" si="11"/>
        <v>#REF!</v>
      </c>
      <c r="E140" s="2" t="e">
        <f t="shared" si="10"/>
        <v>#REF!</v>
      </c>
      <c r="F140" s="9" t="e">
        <f>CIG!#REF!</f>
        <v>#REF!</v>
      </c>
      <c r="G140" s="11" t="e">
        <f>CIG!#REF!</f>
        <v>#REF!</v>
      </c>
      <c r="H140" s="17" t="e">
        <f>CIG!#REF!</f>
        <v>#REF!</v>
      </c>
      <c r="I140" s="5" t="e">
        <f>CIG!#REF!</f>
        <v>#REF!</v>
      </c>
      <c r="J140" s="6" t="e">
        <f>CIG!#REF!</f>
        <v>#REF!</v>
      </c>
      <c r="K140" s="10" t="e">
        <f>CIG!#REF!</f>
        <v>#REF!</v>
      </c>
      <c r="L140" s="97" t="e">
        <f>CIG!#REF!</f>
        <v>#REF!</v>
      </c>
      <c r="M140" s="12" t="e">
        <f>CIG!#REF!</f>
        <v>#REF!</v>
      </c>
      <c r="N140" s="4" t="e">
        <f>CIG!#REF!</f>
        <v>#REF!</v>
      </c>
      <c r="O140" s="18" t="e">
        <f>CIG!#REF!</f>
        <v>#REF!</v>
      </c>
      <c r="P140" s="19">
        <f t="shared" si="12"/>
        <v>0</v>
      </c>
      <c r="Q140" s="20" t="e">
        <f t="shared" si="13"/>
        <v>#REF!</v>
      </c>
      <c r="AC140" s="15"/>
    </row>
    <row r="141" spans="1:29" x14ac:dyDescent="0.25">
      <c r="A141" s="8" t="e">
        <f>CIG!#REF!</f>
        <v>#REF!</v>
      </c>
      <c r="B141" s="2" t="e">
        <f>CIG!#REF!</f>
        <v>#REF!</v>
      </c>
      <c r="C141" s="12" t="e">
        <f>CIG!#REF!</f>
        <v>#REF!</v>
      </c>
      <c r="D141" s="4" t="e">
        <f t="shared" si="11"/>
        <v>#REF!</v>
      </c>
      <c r="E141" s="2" t="e">
        <f t="shared" si="10"/>
        <v>#REF!</v>
      </c>
      <c r="F141" s="9" t="e">
        <f>CIG!#REF!</f>
        <v>#REF!</v>
      </c>
      <c r="G141" s="11" t="e">
        <f>CIG!#REF!</f>
        <v>#REF!</v>
      </c>
      <c r="H141" s="17" t="e">
        <f>CIG!#REF!</f>
        <v>#REF!</v>
      </c>
      <c r="I141" s="5" t="e">
        <f>CIG!#REF!</f>
        <v>#REF!</v>
      </c>
      <c r="J141" s="6" t="e">
        <f>CIG!#REF!</f>
        <v>#REF!</v>
      </c>
      <c r="K141" s="10" t="e">
        <f>CIG!#REF!</f>
        <v>#REF!</v>
      </c>
      <c r="L141" s="97" t="e">
        <f>CIG!#REF!</f>
        <v>#REF!</v>
      </c>
      <c r="M141" s="12" t="e">
        <f>CIG!#REF!</f>
        <v>#REF!</v>
      </c>
      <c r="N141" s="4" t="e">
        <f>CIG!#REF!</f>
        <v>#REF!</v>
      </c>
      <c r="O141" s="18" t="e">
        <f>CIG!#REF!</f>
        <v>#REF!</v>
      </c>
      <c r="P141" s="19">
        <f t="shared" si="12"/>
        <v>0</v>
      </c>
      <c r="Q141" s="20" t="e">
        <f t="shared" si="13"/>
        <v>#REF!</v>
      </c>
      <c r="AC141" s="15"/>
    </row>
    <row r="142" spans="1:29" x14ac:dyDescent="0.25">
      <c r="A142" s="8" t="e">
        <f>CIG!#REF!</f>
        <v>#REF!</v>
      </c>
      <c r="B142" s="2" t="e">
        <f>CIG!#REF!</f>
        <v>#REF!</v>
      </c>
      <c r="C142" s="12" t="e">
        <f>CIG!#REF!</f>
        <v>#REF!</v>
      </c>
      <c r="D142" s="4" t="e">
        <f t="shared" si="11"/>
        <v>#REF!</v>
      </c>
      <c r="E142" s="2" t="e">
        <f t="shared" si="10"/>
        <v>#REF!</v>
      </c>
      <c r="F142" s="9" t="e">
        <f>CIG!#REF!</f>
        <v>#REF!</v>
      </c>
      <c r="G142" s="11" t="e">
        <f>CIG!#REF!</f>
        <v>#REF!</v>
      </c>
      <c r="H142" s="17" t="e">
        <f>CIG!#REF!</f>
        <v>#REF!</v>
      </c>
      <c r="I142" s="5" t="e">
        <f>CIG!#REF!</f>
        <v>#REF!</v>
      </c>
      <c r="J142" s="6" t="e">
        <f>CIG!#REF!</f>
        <v>#REF!</v>
      </c>
      <c r="K142" s="10" t="e">
        <f>CIG!#REF!</f>
        <v>#REF!</v>
      </c>
      <c r="L142" s="97" t="e">
        <f>CIG!#REF!</f>
        <v>#REF!</v>
      </c>
      <c r="M142" s="12" t="e">
        <f>CIG!#REF!</f>
        <v>#REF!</v>
      </c>
      <c r="N142" s="4" t="e">
        <f>CIG!#REF!</f>
        <v>#REF!</v>
      </c>
      <c r="O142" s="18" t="e">
        <f>CIG!#REF!</f>
        <v>#REF!</v>
      </c>
      <c r="P142" s="19">
        <f t="shared" si="12"/>
        <v>1400</v>
      </c>
      <c r="Q142" s="20" t="e">
        <f t="shared" si="13"/>
        <v>#REF!</v>
      </c>
      <c r="U142" s="13">
        <v>1400</v>
      </c>
      <c r="AC142" s="15"/>
    </row>
    <row r="143" spans="1:29" x14ac:dyDescent="0.25">
      <c r="A143" s="8" t="e">
        <f>CIG!#REF!</f>
        <v>#REF!</v>
      </c>
      <c r="B143" s="2" t="e">
        <f>CIG!#REF!</f>
        <v>#REF!</v>
      </c>
      <c r="C143" s="12" t="e">
        <f>CIG!#REF!</f>
        <v>#REF!</v>
      </c>
      <c r="D143" s="4" t="e">
        <f t="shared" si="11"/>
        <v>#REF!</v>
      </c>
      <c r="E143" s="2" t="e">
        <f t="shared" si="10"/>
        <v>#REF!</v>
      </c>
      <c r="F143" s="9" t="e">
        <f>CIG!#REF!</f>
        <v>#REF!</v>
      </c>
      <c r="G143" s="11" t="e">
        <f>CIG!#REF!</f>
        <v>#REF!</v>
      </c>
      <c r="H143" s="17" t="e">
        <f>CIG!#REF!</f>
        <v>#REF!</v>
      </c>
      <c r="I143" s="5" t="e">
        <f>CIG!#REF!</f>
        <v>#REF!</v>
      </c>
      <c r="J143" s="6" t="e">
        <f>CIG!#REF!</f>
        <v>#REF!</v>
      </c>
      <c r="K143" s="10" t="e">
        <f>CIG!#REF!</f>
        <v>#REF!</v>
      </c>
      <c r="L143" s="97" t="e">
        <f>CIG!#REF!</f>
        <v>#REF!</v>
      </c>
      <c r="M143" s="12" t="e">
        <f>CIG!#REF!</f>
        <v>#REF!</v>
      </c>
      <c r="N143" s="4" t="e">
        <f>CIG!#REF!</f>
        <v>#REF!</v>
      </c>
      <c r="O143" s="18" t="e">
        <f>CIG!#REF!</f>
        <v>#REF!</v>
      </c>
      <c r="P143" s="19">
        <f t="shared" si="12"/>
        <v>0</v>
      </c>
      <c r="Q143" s="20" t="e">
        <f t="shared" si="13"/>
        <v>#REF!</v>
      </c>
      <c r="AC143" s="15"/>
    </row>
    <row r="144" spans="1:29" x14ac:dyDescent="0.25">
      <c r="A144" s="8" t="e">
        <f>CIG!#REF!</f>
        <v>#REF!</v>
      </c>
      <c r="B144" s="2" t="e">
        <f>CIG!#REF!</f>
        <v>#REF!</v>
      </c>
      <c r="C144" s="12" t="e">
        <f>CIG!#REF!</f>
        <v>#REF!</v>
      </c>
      <c r="D144" s="4" t="e">
        <f t="shared" si="11"/>
        <v>#REF!</v>
      </c>
      <c r="E144" s="2" t="e">
        <f t="shared" si="10"/>
        <v>#REF!</v>
      </c>
      <c r="F144" s="9" t="e">
        <f>CIG!#REF!</f>
        <v>#REF!</v>
      </c>
      <c r="G144" s="11" t="e">
        <f>CIG!#REF!</f>
        <v>#REF!</v>
      </c>
      <c r="H144" s="17" t="e">
        <f>CIG!#REF!</f>
        <v>#REF!</v>
      </c>
      <c r="I144" s="5" t="e">
        <f>CIG!#REF!</f>
        <v>#REF!</v>
      </c>
      <c r="J144" s="6" t="e">
        <f>CIG!#REF!</f>
        <v>#REF!</v>
      </c>
      <c r="K144" s="10" t="e">
        <f>CIG!#REF!</f>
        <v>#REF!</v>
      </c>
      <c r="L144" s="97" t="e">
        <f>CIG!#REF!</f>
        <v>#REF!</v>
      </c>
      <c r="M144" s="12" t="e">
        <f>CIG!#REF!</f>
        <v>#REF!</v>
      </c>
      <c r="N144" s="4" t="e">
        <f>CIG!#REF!</f>
        <v>#REF!</v>
      </c>
      <c r="O144" s="18" t="e">
        <f>CIG!#REF!</f>
        <v>#REF!</v>
      </c>
      <c r="P144" s="19">
        <f t="shared" si="12"/>
        <v>0</v>
      </c>
      <c r="Q144" s="20" t="e">
        <f t="shared" si="13"/>
        <v>#REF!</v>
      </c>
      <c r="AC144" s="15"/>
    </row>
    <row r="145" spans="1:29" x14ac:dyDescent="0.25">
      <c r="A145" s="8" t="e">
        <f>CIG!#REF!</f>
        <v>#REF!</v>
      </c>
      <c r="B145" s="2" t="e">
        <f>CIG!#REF!</f>
        <v>#REF!</v>
      </c>
      <c r="C145" s="12" t="e">
        <f>CIG!#REF!</f>
        <v>#REF!</v>
      </c>
      <c r="D145" s="4" t="e">
        <f t="shared" si="11"/>
        <v>#REF!</v>
      </c>
      <c r="E145" s="2" t="e">
        <f t="shared" si="10"/>
        <v>#REF!</v>
      </c>
      <c r="F145" s="9" t="e">
        <f>CIG!#REF!</f>
        <v>#REF!</v>
      </c>
      <c r="G145" s="11" t="e">
        <f>CIG!#REF!</f>
        <v>#REF!</v>
      </c>
      <c r="H145" s="17" t="e">
        <f>CIG!#REF!</f>
        <v>#REF!</v>
      </c>
      <c r="I145" s="5" t="e">
        <f>CIG!#REF!</f>
        <v>#REF!</v>
      </c>
      <c r="J145" s="6" t="e">
        <f>CIG!#REF!</f>
        <v>#REF!</v>
      </c>
      <c r="K145" s="10" t="e">
        <f>CIG!#REF!</f>
        <v>#REF!</v>
      </c>
      <c r="L145" s="97" t="e">
        <f>CIG!#REF!</f>
        <v>#REF!</v>
      </c>
      <c r="M145" s="12" t="e">
        <f>CIG!#REF!</f>
        <v>#REF!</v>
      </c>
      <c r="N145" s="4" t="e">
        <f>CIG!#REF!</f>
        <v>#REF!</v>
      </c>
      <c r="O145" s="18" t="e">
        <f>CIG!#REF!</f>
        <v>#REF!</v>
      </c>
      <c r="P145" s="19">
        <f t="shared" si="12"/>
        <v>1308.6199999999999</v>
      </c>
      <c r="Q145" s="20" t="e">
        <f t="shared" si="13"/>
        <v>#REF!</v>
      </c>
      <c r="T145" s="13">
        <v>1308.6199999999999</v>
      </c>
      <c r="AC145" s="15"/>
    </row>
    <row r="146" spans="1:29" x14ac:dyDescent="0.25">
      <c r="A146" s="8" t="e">
        <f>CIG!#REF!</f>
        <v>#REF!</v>
      </c>
      <c r="B146" s="2" t="e">
        <f>CIG!#REF!</f>
        <v>#REF!</v>
      </c>
      <c r="C146" s="12" t="e">
        <f>CIG!#REF!</f>
        <v>#REF!</v>
      </c>
      <c r="D146" s="4" t="e">
        <f t="shared" si="11"/>
        <v>#REF!</v>
      </c>
      <c r="E146" s="2" t="e">
        <f t="shared" si="10"/>
        <v>#REF!</v>
      </c>
      <c r="F146" s="9" t="e">
        <f>CIG!#REF!</f>
        <v>#REF!</v>
      </c>
      <c r="G146" s="11" t="e">
        <f>CIG!#REF!</f>
        <v>#REF!</v>
      </c>
      <c r="H146" s="17" t="e">
        <f>CIG!#REF!</f>
        <v>#REF!</v>
      </c>
      <c r="I146" s="5" t="e">
        <f>CIG!#REF!</f>
        <v>#REF!</v>
      </c>
      <c r="J146" s="6" t="e">
        <f>CIG!#REF!</f>
        <v>#REF!</v>
      </c>
      <c r="K146" s="10" t="e">
        <f>CIG!#REF!</f>
        <v>#REF!</v>
      </c>
      <c r="L146" s="97" t="e">
        <f>CIG!#REF!</f>
        <v>#REF!</v>
      </c>
      <c r="M146" s="12" t="e">
        <f>CIG!#REF!</f>
        <v>#REF!</v>
      </c>
      <c r="N146" s="4" t="e">
        <f>CIG!#REF!</f>
        <v>#REF!</v>
      </c>
      <c r="O146" s="18" t="e">
        <f>CIG!#REF!</f>
        <v>#REF!</v>
      </c>
      <c r="P146" s="19">
        <f t="shared" si="12"/>
        <v>0</v>
      </c>
      <c r="Q146" s="20" t="e">
        <f t="shared" si="13"/>
        <v>#REF!</v>
      </c>
      <c r="AC146" s="15"/>
    </row>
    <row r="147" spans="1:29" x14ac:dyDescent="0.25">
      <c r="A147" s="8" t="e">
        <f>CIG!#REF!</f>
        <v>#REF!</v>
      </c>
      <c r="B147" s="2" t="e">
        <f>CIG!#REF!</f>
        <v>#REF!</v>
      </c>
      <c r="C147" s="12" t="e">
        <f>CIG!#REF!</f>
        <v>#REF!</v>
      </c>
      <c r="D147" s="4" t="e">
        <f t="shared" si="11"/>
        <v>#REF!</v>
      </c>
      <c r="E147" s="2" t="e">
        <f t="shared" si="10"/>
        <v>#REF!</v>
      </c>
      <c r="F147" s="9" t="e">
        <f>CIG!#REF!</f>
        <v>#REF!</v>
      </c>
      <c r="G147" s="11" t="e">
        <f>CIG!#REF!</f>
        <v>#REF!</v>
      </c>
      <c r="H147" s="17" t="e">
        <f>CIG!#REF!</f>
        <v>#REF!</v>
      </c>
      <c r="I147" s="5" t="e">
        <f>CIG!#REF!</f>
        <v>#REF!</v>
      </c>
      <c r="J147" s="6" t="e">
        <f>CIG!#REF!</f>
        <v>#REF!</v>
      </c>
      <c r="K147" s="10" t="e">
        <f>CIG!#REF!</f>
        <v>#REF!</v>
      </c>
      <c r="L147" s="97" t="e">
        <f>CIG!#REF!</f>
        <v>#REF!</v>
      </c>
      <c r="M147" s="12" t="e">
        <f>CIG!#REF!</f>
        <v>#REF!</v>
      </c>
      <c r="N147" s="4" t="e">
        <f>CIG!#REF!</f>
        <v>#REF!</v>
      </c>
      <c r="O147" s="18" t="e">
        <f>CIG!#REF!</f>
        <v>#REF!</v>
      </c>
      <c r="P147" s="19">
        <f t="shared" si="12"/>
        <v>0</v>
      </c>
      <c r="Q147" s="20" t="e">
        <f t="shared" si="13"/>
        <v>#REF!</v>
      </c>
      <c r="AC147" s="15"/>
    </row>
    <row r="148" spans="1:29" x14ac:dyDescent="0.25">
      <c r="A148" s="8" t="e">
        <f>CIG!#REF!</f>
        <v>#REF!</v>
      </c>
      <c r="B148" s="2" t="e">
        <f>CIG!#REF!</f>
        <v>#REF!</v>
      </c>
      <c r="C148" s="12" t="e">
        <f>CIG!#REF!</f>
        <v>#REF!</v>
      </c>
      <c r="D148" s="4" t="e">
        <f t="shared" si="11"/>
        <v>#REF!</v>
      </c>
      <c r="E148" s="2" t="e">
        <f t="shared" si="10"/>
        <v>#REF!</v>
      </c>
      <c r="F148" s="9" t="e">
        <f>CIG!#REF!</f>
        <v>#REF!</v>
      </c>
      <c r="G148" s="11" t="e">
        <f>CIG!#REF!</f>
        <v>#REF!</v>
      </c>
      <c r="H148" s="17" t="e">
        <f>CIG!#REF!</f>
        <v>#REF!</v>
      </c>
      <c r="I148" s="5" t="e">
        <f>CIG!#REF!</f>
        <v>#REF!</v>
      </c>
      <c r="J148" s="6" t="e">
        <f>CIG!#REF!</f>
        <v>#REF!</v>
      </c>
      <c r="K148" s="10" t="e">
        <f>CIG!#REF!</f>
        <v>#REF!</v>
      </c>
      <c r="L148" s="97" t="e">
        <f>CIG!#REF!</f>
        <v>#REF!</v>
      </c>
      <c r="M148" s="12" t="e">
        <f>CIG!#REF!</f>
        <v>#REF!</v>
      </c>
      <c r="N148" s="4" t="e">
        <f>CIG!#REF!</f>
        <v>#REF!</v>
      </c>
      <c r="O148" s="18" t="e">
        <f>CIG!#REF!</f>
        <v>#REF!</v>
      </c>
      <c r="P148" s="19">
        <f t="shared" si="12"/>
        <v>0</v>
      </c>
      <c r="Q148" s="20" t="e">
        <f t="shared" si="13"/>
        <v>#REF!</v>
      </c>
      <c r="AC148" s="15"/>
    </row>
    <row r="149" spans="1:29" x14ac:dyDescent="0.25">
      <c r="A149" s="8" t="e">
        <f>CIG!#REF!</f>
        <v>#REF!</v>
      </c>
      <c r="B149" s="2" t="e">
        <f>CIG!#REF!</f>
        <v>#REF!</v>
      </c>
      <c r="C149" s="12" t="e">
        <f>CIG!#REF!</f>
        <v>#REF!</v>
      </c>
      <c r="D149" s="4" t="e">
        <f t="shared" si="11"/>
        <v>#REF!</v>
      </c>
      <c r="E149" s="2" t="e">
        <f t="shared" si="10"/>
        <v>#REF!</v>
      </c>
      <c r="F149" s="9" t="e">
        <f>CIG!#REF!</f>
        <v>#REF!</v>
      </c>
      <c r="G149" s="11" t="e">
        <f>CIG!#REF!</f>
        <v>#REF!</v>
      </c>
      <c r="H149" s="17" t="e">
        <f>CIG!#REF!</f>
        <v>#REF!</v>
      </c>
      <c r="I149" s="5" t="e">
        <f>CIG!#REF!</f>
        <v>#REF!</v>
      </c>
      <c r="J149" s="6" t="e">
        <f>CIG!#REF!</f>
        <v>#REF!</v>
      </c>
      <c r="K149" s="10" t="e">
        <f>CIG!#REF!</f>
        <v>#REF!</v>
      </c>
      <c r="L149" s="97" t="e">
        <f>CIG!#REF!</f>
        <v>#REF!</v>
      </c>
      <c r="M149" s="12" t="e">
        <f>CIG!#REF!</f>
        <v>#REF!</v>
      </c>
      <c r="N149" s="4" t="e">
        <f>CIG!#REF!</f>
        <v>#REF!</v>
      </c>
      <c r="O149" s="18" t="e">
        <f>CIG!#REF!</f>
        <v>#REF!</v>
      </c>
      <c r="P149" s="19">
        <f t="shared" si="12"/>
        <v>0</v>
      </c>
      <c r="Q149" s="20" t="e">
        <f t="shared" si="13"/>
        <v>#REF!</v>
      </c>
      <c r="AC149" s="15"/>
    </row>
    <row r="150" spans="1:29" x14ac:dyDescent="0.25">
      <c r="A150" s="8" t="e">
        <f>CIG!#REF!</f>
        <v>#REF!</v>
      </c>
      <c r="B150" s="2" t="e">
        <f>CIG!#REF!</f>
        <v>#REF!</v>
      </c>
      <c r="C150" s="12" t="e">
        <f>CIG!#REF!</f>
        <v>#REF!</v>
      </c>
      <c r="D150" s="4" t="e">
        <f t="shared" si="11"/>
        <v>#REF!</v>
      </c>
      <c r="E150" s="2" t="e">
        <f t="shared" si="10"/>
        <v>#REF!</v>
      </c>
      <c r="F150" s="9" t="e">
        <f>CIG!#REF!</f>
        <v>#REF!</v>
      </c>
      <c r="G150" s="11" t="e">
        <f>CIG!#REF!</f>
        <v>#REF!</v>
      </c>
      <c r="H150" s="17" t="e">
        <f>CIG!#REF!</f>
        <v>#REF!</v>
      </c>
      <c r="I150" s="5" t="e">
        <f>CIG!#REF!</f>
        <v>#REF!</v>
      </c>
      <c r="J150" s="6" t="e">
        <f>CIG!#REF!</f>
        <v>#REF!</v>
      </c>
      <c r="K150" s="10" t="e">
        <f>CIG!#REF!</f>
        <v>#REF!</v>
      </c>
      <c r="L150" s="97" t="e">
        <f>CIG!#REF!</f>
        <v>#REF!</v>
      </c>
      <c r="M150" s="12" t="e">
        <f>CIG!#REF!</f>
        <v>#REF!</v>
      </c>
      <c r="N150" s="4" t="e">
        <f>CIG!#REF!</f>
        <v>#REF!</v>
      </c>
      <c r="O150" s="18" t="e">
        <f>CIG!#REF!</f>
        <v>#REF!</v>
      </c>
      <c r="P150" s="19">
        <f t="shared" si="12"/>
        <v>0</v>
      </c>
      <c r="Q150" s="20" t="e">
        <f t="shared" si="13"/>
        <v>#REF!</v>
      </c>
      <c r="AC150" s="15"/>
    </row>
    <row r="151" spans="1:29" x14ac:dyDescent="0.25">
      <c r="A151" s="8" t="e">
        <f>CIG!#REF!</f>
        <v>#REF!</v>
      </c>
      <c r="B151" s="2" t="e">
        <f>CIG!#REF!</f>
        <v>#REF!</v>
      </c>
      <c r="C151" s="12" t="e">
        <f>CIG!#REF!</f>
        <v>#REF!</v>
      </c>
      <c r="D151" s="4" t="e">
        <f t="shared" si="11"/>
        <v>#REF!</v>
      </c>
      <c r="E151" s="2" t="e">
        <f t="shared" si="10"/>
        <v>#REF!</v>
      </c>
      <c r="F151" s="9" t="e">
        <f>CIG!#REF!</f>
        <v>#REF!</v>
      </c>
      <c r="G151" s="11" t="e">
        <f>CIG!#REF!</f>
        <v>#REF!</v>
      </c>
      <c r="H151" s="17" t="e">
        <f>CIG!#REF!</f>
        <v>#REF!</v>
      </c>
      <c r="I151" s="5" t="e">
        <f>CIG!#REF!</f>
        <v>#REF!</v>
      </c>
      <c r="J151" s="6" t="e">
        <f>CIG!#REF!</f>
        <v>#REF!</v>
      </c>
      <c r="K151" s="10" t="e">
        <f>CIG!#REF!</f>
        <v>#REF!</v>
      </c>
      <c r="L151" s="97" t="e">
        <f>CIG!#REF!</f>
        <v>#REF!</v>
      </c>
      <c r="M151" s="12" t="e">
        <f>CIG!#REF!</f>
        <v>#REF!</v>
      </c>
      <c r="N151" s="4" t="e">
        <f>CIG!#REF!</f>
        <v>#REF!</v>
      </c>
      <c r="O151" s="18" t="e">
        <f>CIG!#REF!</f>
        <v>#REF!</v>
      </c>
      <c r="P151" s="19">
        <f t="shared" si="12"/>
        <v>0</v>
      </c>
      <c r="Q151" s="20" t="e">
        <f t="shared" si="13"/>
        <v>#REF!</v>
      </c>
      <c r="AC151" s="15"/>
    </row>
    <row r="152" spans="1:29" x14ac:dyDescent="0.25">
      <c r="A152" s="8" t="e">
        <f>CIG!#REF!</f>
        <v>#REF!</v>
      </c>
      <c r="B152" s="2" t="e">
        <f>CIG!#REF!</f>
        <v>#REF!</v>
      </c>
      <c r="C152" s="12" t="e">
        <f>CIG!#REF!</f>
        <v>#REF!</v>
      </c>
      <c r="D152" s="4" t="e">
        <f t="shared" si="11"/>
        <v>#REF!</v>
      </c>
      <c r="E152" s="2" t="e">
        <f t="shared" si="10"/>
        <v>#REF!</v>
      </c>
      <c r="F152" s="9" t="e">
        <f>CIG!#REF!</f>
        <v>#REF!</v>
      </c>
      <c r="G152" s="11" t="e">
        <f>CIG!#REF!</f>
        <v>#REF!</v>
      </c>
      <c r="H152" s="17" t="e">
        <f>CIG!#REF!</f>
        <v>#REF!</v>
      </c>
      <c r="I152" s="5" t="e">
        <f>CIG!#REF!</f>
        <v>#REF!</v>
      </c>
      <c r="J152" s="6" t="e">
        <f>CIG!#REF!</f>
        <v>#REF!</v>
      </c>
      <c r="K152" s="10" t="e">
        <f>CIG!#REF!</f>
        <v>#REF!</v>
      </c>
      <c r="L152" s="97" t="e">
        <f>CIG!#REF!</f>
        <v>#REF!</v>
      </c>
      <c r="M152" s="12" t="e">
        <f>CIG!#REF!</f>
        <v>#REF!</v>
      </c>
      <c r="N152" s="4" t="e">
        <f>CIG!#REF!</f>
        <v>#REF!</v>
      </c>
      <c r="O152" s="18" t="e">
        <f>CIG!#REF!</f>
        <v>#REF!</v>
      </c>
      <c r="P152" s="19">
        <f t="shared" si="12"/>
        <v>0</v>
      </c>
      <c r="Q152" s="20" t="e">
        <f t="shared" si="13"/>
        <v>#REF!</v>
      </c>
      <c r="AC152" s="15"/>
    </row>
    <row r="153" spans="1:29" x14ac:dyDescent="0.25">
      <c r="A153" s="8" t="e">
        <f>CIG!#REF!</f>
        <v>#REF!</v>
      </c>
      <c r="B153" s="2" t="e">
        <f>CIG!#REF!</f>
        <v>#REF!</v>
      </c>
      <c r="C153" s="12" t="e">
        <f>CIG!#REF!</f>
        <v>#REF!</v>
      </c>
      <c r="D153" s="4" t="e">
        <f t="shared" si="11"/>
        <v>#REF!</v>
      </c>
      <c r="E153" s="2" t="e">
        <f t="shared" si="10"/>
        <v>#REF!</v>
      </c>
      <c r="F153" s="9" t="e">
        <f>CIG!#REF!</f>
        <v>#REF!</v>
      </c>
      <c r="G153" s="11" t="e">
        <f>CIG!#REF!</f>
        <v>#REF!</v>
      </c>
      <c r="H153" s="17" t="e">
        <f>CIG!#REF!</f>
        <v>#REF!</v>
      </c>
      <c r="I153" s="5" t="e">
        <f>CIG!#REF!</f>
        <v>#REF!</v>
      </c>
      <c r="J153" s="6" t="e">
        <f>CIG!#REF!</f>
        <v>#REF!</v>
      </c>
      <c r="K153" s="10" t="e">
        <f>CIG!#REF!</f>
        <v>#REF!</v>
      </c>
      <c r="L153" s="97" t="e">
        <f>CIG!#REF!</f>
        <v>#REF!</v>
      </c>
      <c r="M153" s="12" t="e">
        <f>CIG!#REF!</f>
        <v>#REF!</v>
      </c>
      <c r="N153" s="4" t="e">
        <f>CIG!#REF!</f>
        <v>#REF!</v>
      </c>
      <c r="O153" s="18" t="e">
        <f>CIG!#REF!</f>
        <v>#REF!</v>
      </c>
      <c r="P153" s="19">
        <f t="shared" si="12"/>
        <v>0</v>
      </c>
      <c r="Q153" s="20" t="e">
        <f t="shared" si="13"/>
        <v>#REF!</v>
      </c>
      <c r="AC153" s="15"/>
    </row>
    <row r="154" spans="1:29" x14ac:dyDescent="0.25">
      <c r="A154" s="8" t="e">
        <f>CIG!#REF!</f>
        <v>#REF!</v>
      </c>
      <c r="B154" s="2" t="e">
        <f>CIG!#REF!</f>
        <v>#REF!</v>
      </c>
      <c r="C154" s="12" t="e">
        <f>CIG!#REF!</f>
        <v>#REF!</v>
      </c>
      <c r="D154" s="4" t="e">
        <f t="shared" si="11"/>
        <v>#REF!</v>
      </c>
      <c r="E154" s="2" t="e">
        <f t="shared" si="10"/>
        <v>#REF!</v>
      </c>
      <c r="F154" s="9" t="e">
        <f>CIG!#REF!</f>
        <v>#REF!</v>
      </c>
      <c r="G154" s="11" t="e">
        <f>CIG!#REF!</f>
        <v>#REF!</v>
      </c>
      <c r="H154" s="17" t="e">
        <f>CIG!#REF!</f>
        <v>#REF!</v>
      </c>
      <c r="I154" s="5" t="e">
        <f>CIG!#REF!</f>
        <v>#REF!</v>
      </c>
      <c r="J154" s="6" t="e">
        <f>CIG!#REF!</f>
        <v>#REF!</v>
      </c>
      <c r="K154" s="10" t="e">
        <f>CIG!#REF!</f>
        <v>#REF!</v>
      </c>
      <c r="L154" s="97" t="e">
        <f>CIG!#REF!</f>
        <v>#REF!</v>
      </c>
      <c r="M154" s="12" t="e">
        <f>CIG!#REF!</f>
        <v>#REF!</v>
      </c>
      <c r="N154" s="4" t="e">
        <f>CIG!#REF!</f>
        <v>#REF!</v>
      </c>
      <c r="O154" s="18" t="e">
        <f>CIG!#REF!</f>
        <v>#REF!</v>
      </c>
      <c r="P154" s="19">
        <f t="shared" si="12"/>
        <v>430</v>
      </c>
      <c r="Q154" s="20" t="e">
        <f t="shared" si="13"/>
        <v>#REF!</v>
      </c>
      <c r="U154" s="13">
        <v>430</v>
      </c>
      <c r="AC154" s="15"/>
    </row>
    <row r="155" spans="1:29" x14ac:dyDescent="0.25">
      <c r="A155" s="8" t="e">
        <f>CIG!#REF!</f>
        <v>#REF!</v>
      </c>
      <c r="B155" s="2" t="e">
        <f>CIG!#REF!</f>
        <v>#REF!</v>
      </c>
      <c r="C155" s="12" t="e">
        <f>CIG!#REF!</f>
        <v>#REF!</v>
      </c>
      <c r="D155" s="4" t="e">
        <f t="shared" si="11"/>
        <v>#REF!</v>
      </c>
      <c r="E155" s="2" t="e">
        <f t="shared" si="10"/>
        <v>#REF!</v>
      </c>
      <c r="F155" s="9" t="e">
        <f>CIG!#REF!</f>
        <v>#REF!</v>
      </c>
      <c r="G155" s="11" t="e">
        <f>CIG!#REF!</f>
        <v>#REF!</v>
      </c>
      <c r="H155" s="17" t="e">
        <f>CIG!#REF!</f>
        <v>#REF!</v>
      </c>
      <c r="I155" s="5" t="e">
        <f>CIG!#REF!</f>
        <v>#REF!</v>
      </c>
      <c r="J155" s="6" t="e">
        <f>CIG!#REF!</f>
        <v>#REF!</v>
      </c>
      <c r="K155" s="10" t="e">
        <f>CIG!#REF!</f>
        <v>#REF!</v>
      </c>
      <c r="L155" s="97" t="e">
        <f>CIG!#REF!</f>
        <v>#REF!</v>
      </c>
      <c r="M155" s="12" t="e">
        <f>CIG!#REF!</f>
        <v>#REF!</v>
      </c>
      <c r="N155" s="4" t="e">
        <f>CIG!#REF!</f>
        <v>#REF!</v>
      </c>
      <c r="O155" s="18" t="e">
        <f>CIG!#REF!</f>
        <v>#REF!</v>
      </c>
      <c r="P155" s="19">
        <f t="shared" si="12"/>
        <v>0</v>
      </c>
      <c r="Q155" s="20" t="e">
        <f t="shared" si="13"/>
        <v>#REF!</v>
      </c>
      <c r="AC155" s="15"/>
    </row>
    <row r="156" spans="1:29" x14ac:dyDescent="0.25">
      <c r="A156" s="8" t="e">
        <f>CIG!#REF!</f>
        <v>#REF!</v>
      </c>
      <c r="B156" s="2" t="e">
        <f>CIG!#REF!</f>
        <v>#REF!</v>
      </c>
      <c r="C156" s="12" t="e">
        <f>CIG!#REF!</f>
        <v>#REF!</v>
      </c>
      <c r="D156" s="4" t="e">
        <f t="shared" si="11"/>
        <v>#REF!</v>
      </c>
      <c r="E156" s="2" t="e">
        <f t="shared" si="10"/>
        <v>#REF!</v>
      </c>
      <c r="F156" s="9" t="e">
        <f>CIG!#REF!</f>
        <v>#REF!</v>
      </c>
      <c r="G156" s="11" t="e">
        <f>CIG!#REF!</f>
        <v>#REF!</v>
      </c>
      <c r="H156" s="17" t="e">
        <f>CIG!#REF!</f>
        <v>#REF!</v>
      </c>
      <c r="I156" s="5" t="e">
        <f>CIG!#REF!</f>
        <v>#REF!</v>
      </c>
      <c r="J156" s="6" t="e">
        <f>CIG!#REF!</f>
        <v>#REF!</v>
      </c>
      <c r="K156" s="10" t="e">
        <f>CIG!#REF!</f>
        <v>#REF!</v>
      </c>
      <c r="L156" s="97" t="e">
        <f>CIG!#REF!</f>
        <v>#REF!</v>
      </c>
      <c r="M156" s="12" t="e">
        <f>CIG!#REF!</f>
        <v>#REF!</v>
      </c>
      <c r="N156" s="4" t="e">
        <f>CIG!#REF!</f>
        <v>#REF!</v>
      </c>
      <c r="O156" s="18" t="e">
        <f>CIG!#REF!</f>
        <v>#REF!</v>
      </c>
      <c r="P156" s="19">
        <f t="shared" si="12"/>
        <v>0</v>
      </c>
      <c r="Q156" s="20" t="e">
        <f t="shared" si="13"/>
        <v>#REF!</v>
      </c>
      <c r="AC156" s="15"/>
    </row>
    <row r="157" spans="1:29" x14ac:dyDescent="0.25">
      <c r="A157" s="8" t="e">
        <f>CIG!#REF!</f>
        <v>#REF!</v>
      </c>
      <c r="B157" s="2" t="e">
        <f>CIG!#REF!</f>
        <v>#REF!</v>
      </c>
      <c r="C157" s="12" t="e">
        <f>CIG!#REF!</f>
        <v>#REF!</v>
      </c>
      <c r="D157" s="4" t="e">
        <f t="shared" si="11"/>
        <v>#REF!</v>
      </c>
      <c r="E157" s="2" t="e">
        <f t="shared" si="10"/>
        <v>#REF!</v>
      </c>
      <c r="F157" s="9" t="e">
        <f>CIG!#REF!</f>
        <v>#REF!</v>
      </c>
      <c r="G157" s="11" t="e">
        <f>CIG!#REF!</f>
        <v>#REF!</v>
      </c>
      <c r="H157" s="17" t="e">
        <f>CIG!#REF!</f>
        <v>#REF!</v>
      </c>
      <c r="I157" s="5" t="e">
        <f>CIG!#REF!</f>
        <v>#REF!</v>
      </c>
      <c r="J157" s="6" t="e">
        <f>CIG!#REF!</f>
        <v>#REF!</v>
      </c>
      <c r="K157" s="10" t="e">
        <f>CIG!#REF!</f>
        <v>#REF!</v>
      </c>
      <c r="L157" s="97" t="e">
        <f>CIG!#REF!</f>
        <v>#REF!</v>
      </c>
      <c r="M157" s="12" t="e">
        <f>CIG!#REF!</f>
        <v>#REF!</v>
      </c>
      <c r="N157" s="4" t="e">
        <f>CIG!#REF!</f>
        <v>#REF!</v>
      </c>
      <c r="O157" s="18" t="e">
        <f>CIG!#REF!</f>
        <v>#REF!</v>
      </c>
      <c r="P157" s="19">
        <f t="shared" si="12"/>
        <v>0</v>
      </c>
      <c r="Q157" s="20" t="e">
        <f t="shared" si="13"/>
        <v>#REF!</v>
      </c>
      <c r="AC157" s="15"/>
    </row>
    <row r="158" spans="1:29" x14ac:dyDescent="0.25">
      <c r="A158" s="8" t="e">
        <f>CIG!#REF!</f>
        <v>#REF!</v>
      </c>
      <c r="B158" s="2" t="e">
        <f>CIG!#REF!</f>
        <v>#REF!</v>
      </c>
      <c r="C158" s="12" t="e">
        <f>CIG!#REF!</f>
        <v>#REF!</v>
      </c>
      <c r="D158" s="4" t="e">
        <f t="shared" si="11"/>
        <v>#REF!</v>
      </c>
      <c r="E158" s="2" t="e">
        <f t="shared" si="10"/>
        <v>#REF!</v>
      </c>
      <c r="F158" s="9" t="e">
        <f>CIG!#REF!</f>
        <v>#REF!</v>
      </c>
      <c r="G158" s="11" t="e">
        <f>CIG!#REF!</f>
        <v>#REF!</v>
      </c>
      <c r="H158" s="17" t="e">
        <f>CIG!#REF!</f>
        <v>#REF!</v>
      </c>
      <c r="I158" s="5" t="e">
        <f>CIG!#REF!</f>
        <v>#REF!</v>
      </c>
      <c r="J158" s="6" t="e">
        <f>CIG!#REF!</f>
        <v>#REF!</v>
      </c>
      <c r="K158" s="10" t="e">
        <f>CIG!#REF!</f>
        <v>#REF!</v>
      </c>
      <c r="L158" s="97" t="e">
        <f>CIG!#REF!</f>
        <v>#REF!</v>
      </c>
      <c r="M158" s="12" t="e">
        <f>CIG!#REF!</f>
        <v>#REF!</v>
      </c>
      <c r="N158" s="4" t="e">
        <f>CIG!#REF!</f>
        <v>#REF!</v>
      </c>
      <c r="O158" s="18" t="e">
        <f>CIG!#REF!</f>
        <v>#REF!</v>
      </c>
      <c r="P158" s="19">
        <f t="shared" si="12"/>
        <v>0</v>
      </c>
      <c r="Q158" s="20" t="e">
        <f t="shared" si="13"/>
        <v>#REF!</v>
      </c>
      <c r="AC158" s="15"/>
    </row>
    <row r="159" spans="1:29" x14ac:dyDescent="0.25">
      <c r="A159" s="8" t="e">
        <f>CIG!#REF!</f>
        <v>#REF!</v>
      </c>
      <c r="B159" s="2" t="e">
        <f>CIG!#REF!</f>
        <v>#REF!</v>
      </c>
      <c r="C159" s="12" t="e">
        <f>CIG!#REF!</f>
        <v>#REF!</v>
      </c>
      <c r="D159" s="4" t="e">
        <f t="shared" si="11"/>
        <v>#REF!</v>
      </c>
      <c r="E159" s="2" t="e">
        <f t="shared" si="10"/>
        <v>#REF!</v>
      </c>
      <c r="F159" s="9" t="e">
        <f>CIG!#REF!</f>
        <v>#REF!</v>
      </c>
      <c r="G159" s="11" t="e">
        <f>CIG!#REF!</f>
        <v>#REF!</v>
      </c>
      <c r="H159" s="17" t="e">
        <f>CIG!#REF!</f>
        <v>#REF!</v>
      </c>
      <c r="I159" s="5" t="e">
        <f>CIG!#REF!</f>
        <v>#REF!</v>
      </c>
      <c r="J159" s="6" t="e">
        <f>CIG!#REF!</f>
        <v>#REF!</v>
      </c>
      <c r="K159" s="10" t="e">
        <f>CIG!#REF!</f>
        <v>#REF!</v>
      </c>
      <c r="L159" s="97" t="e">
        <f>CIG!#REF!</f>
        <v>#REF!</v>
      </c>
      <c r="M159" s="12" t="e">
        <f>CIG!#REF!</f>
        <v>#REF!</v>
      </c>
      <c r="N159" s="4" t="e">
        <f>CIG!#REF!</f>
        <v>#REF!</v>
      </c>
      <c r="O159" s="18" t="e">
        <f>CIG!#REF!</f>
        <v>#REF!</v>
      </c>
      <c r="P159" s="19">
        <f t="shared" si="12"/>
        <v>0</v>
      </c>
      <c r="Q159" s="20" t="e">
        <f t="shared" si="13"/>
        <v>#REF!</v>
      </c>
      <c r="AC159" s="15"/>
    </row>
    <row r="160" spans="1:29" x14ac:dyDescent="0.25">
      <c r="A160" s="8" t="e">
        <f>CIG!#REF!</f>
        <v>#REF!</v>
      </c>
      <c r="B160" s="2" t="e">
        <f>CIG!#REF!</f>
        <v>#REF!</v>
      </c>
      <c r="C160" s="12" t="e">
        <f>CIG!#REF!</f>
        <v>#REF!</v>
      </c>
      <c r="D160" s="4" t="e">
        <f t="shared" si="11"/>
        <v>#REF!</v>
      </c>
      <c r="E160" s="2" t="e">
        <f t="shared" si="10"/>
        <v>#REF!</v>
      </c>
      <c r="F160" s="9" t="e">
        <f>CIG!#REF!</f>
        <v>#REF!</v>
      </c>
      <c r="G160" s="11" t="e">
        <f>CIG!#REF!</f>
        <v>#REF!</v>
      </c>
      <c r="H160" s="17" t="e">
        <f>CIG!#REF!</f>
        <v>#REF!</v>
      </c>
      <c r="I160" s="5" t="e">
        <f>CIG!#REF!</f>
        <v>#REF!</v>
      </c>
      <c r="J160" s="6" t="e">
        <f>CIG!#REF!</f>
        <v>#REF!</v>
      </c>
      <c r="K160" s="10" t="e">
        <f>CIG!#REF!</f>
        <v>#REF!</v>
      </c>
      <c r="L160" s="97" t="e">
        <f>CIG!#REF!</f>
        <v>#REF!</v>
      </c>
      <c r="M160" s="12" t="e">
        <f>CIG!#REF!</f>
        <v>#REF!</v>
      </c>
      <c r="N160" s="4" t="e">
        <f>CIG!#REF!</f>
        <v>#REF!</v>
      </c>
      <c r="O160" s="18" t="e">
        <f>CIG!#REF!</f>
        <v>#REF!</v>
      </c>
      <c r="P160" s="19">
        <f t="shared" si="12"/>
        <v>0</v>
      </c>
      <c r="Q160" s="20" t="e">
        <f t="shared" si="13"/>
        <v>#REF!</v>
      </c>
      <c r="AC160" s="15"/>
    </row>
    <row r="161" spans="1:29" x14ac:dyDescent="0.25">
      <c r="A161" s="8" t="e">
        <f>CIG!#REF!</f>
        <v>#REF!</v>
      </c>
      <c r="B161" s="2" t="e">
        <f>CIG!#REF!</f>
        <v>#REF!</v>
      </c>
      <c r="C161" s="12" t="e">
        <f>CIG!#REF!</f>
        <v>#REF!</v>
      </c>
      <c r="D161" s="4" t="e">
        <f t="shared" si="11"/>
        <v>#REF!</v>
      </c>
      <c r="E161" s="2" t="e">
        <f t="shared" si="10"/>
        <v>#REF!</v>
      </c>
      <c r="F161" s="9" t="e">
        <f>CIG!#REF!</f>
        <v>#REF!</v>
      </c>
      <c r="G161" s="11" t="e">
        <f>CIG!#REF!</f>
        <v>#REF!</v>
      </c>
      <c r="H161" s="17" t="e">
        <f>CIG!#REF!</f>
        <v>#REF!</v>
      </c>
      <c r="I161" s="5" t="e">
        <f>CIG!#REF!</f>
        <v>#REF!</v>
      </c>
      <c r="J161" s="6" t="e">
        <f>CIG!#REF!</f>
        <v>#REF!</v>
      </c>
      <c r="K161" s="10" t="e">
        <f>CIG!#REF!</f>
        <v>#REF!</v>
      </c>
      <c r="L161" s="97" t="e">
        <f>CIG!#REF!</f>
        <v>#REF!</v>
      </c>
      <c r="M161" s="12" t="e">
        <f>CIG!#REF!</f>
        <v>#REF!</v>
      </c>
      <c r="N161" s="4" t="e">
        <f>CIG!#REF!</f>
        <v>#REF!</v>
      </c>
      <c r="O161" s="18" t="e">
        <f>CIG!#REF!</f>
        <v>#REF!</v>
      </c>
      <c r="P161" s="19">
        <f t="shared" si="12"/>
        <v>4320</v>
      </c>
      <c r="Q161" s="20" t="e">
        <f t="shared" si="13"/>
        <v>#REF!</v>
      </c>
      <c r="U161" s="13">
        <v>4320</v>
      </c>
      <c r="AC161" s="15"/>
    </row>
    <row r="162" spans="1:29" x14ac:dyDescent="0.25">
      <c r="A162" s="8" t="e">
        <f>CIG!#REF!</f>
        <v>#REF!</v>
      </c>
      <c r="B162" s="2" t="e">
        <f>CIG!#REF!</f>
        <v>#REF!</v>
      </c>
      <c r="C162" s="12" t="e">
        <f>CIG!#REF!</f>
        <v>#REF!</v>
      </c>
      <c r="D162" s="4" t="e">
        <f t="shared" si="11"/>
        <v>#REF!</v>
      </c>
      <c r="E162" s="2" t="e">
        <f t="shared" si="10"/>
        <v>#REF!</v>
      </c>
      <c r="F162" s="9" t="e">
        <f>CIG!#REF!</f>
        <v>#REF!</v>
      </c>
      <c r="G162" s="11" t="e">
        <f>CIG!#REF!</f>
        <v>#REF!</v>
      </c>
      <c r="H162" s="17" t="e">
        <f>CIG!#REF!</f>
        <v>#REF!</v>
      </c>
      <c r="I162" s="5" t="e">
        <f>CIG!#REF!</f>
        <v>#REF!</v>
      </c>
      <c r="J162" s="6" t="e">
        <f>CIG!#REF!</f>
        <v>#REF!</v>
      </c>
      <c r="K162" s="10" t="e">
        <f>CIG!#REF!</f>
        <v>#REF!</v>
      </c>
      <c r="L162" s="97" t="e">
        <f>CIG!#REF!</f>
        <v>#REF!</v>
      </c>
      <c r="M162" s="12" t="e">
        <f>CIG!#REF!</f>
        <v>#REF!</v>
      </c>
      <c r="N162" s="4" t="e">
        <f>CIG!#REF!</f>
        <v>#REF!</v>
      </c>
      <c r="O162" s="18" t="e">
        <f>CIG!#REF!</f>
        <v>#REF!</v>
      </c>
      <c r="P162" s="19">
        <f t="shared" si="12"/>
        <v>653.1</v>
      </c>
      <c r="Q162" s="20" t="e">
        <f t="shared" si="13"/>
        <v>#REF!</v>
      </c>
      <c r="U162" s="13">
        <v>653.1</v>
      </c>
      <c r="AC162" s="15"/>
    </row>
    <row r="163" spans="1:29" x14ac:dyDescent="0.25">
      <c r="A163" s="8" t="e">
        <f>CIG!#REF!</f>
        <v>#REF!</v>
      </c>
      <c r="B163" s="2" t="e">
        <f>CIG!#REF!</f>
        <v>#REF!</v>
      </c>
      <c r="C163" s="12" t="e">
        <f>CIG!#REF!</f>
        <v>#REF!</v>
      </c>
      <c r="D163" s="4" t="e">
        <f t="shared" si="11"/>
        <v>#REF!</v>
      </c>
      <c r="E163" s="2" t="e">
        <f t="shared" si="10"/>
        <v>#REF!</v>
      </c>
      <c r="F163" s="9" t="e">
        <f>CIG!#REF!</f>
        <v>#REF!</v>
      </c>
      <c r="G163" s="11" t="e">
        <f>CIG!#REF!</f>
        <v>#REF!</v>
      </c>
      <c r="H163" s="17" t="e">
        <f>CIG!#REF!</f>
        <v>#REF!</v>
      </c>
      <c r="I163" s="5" t="e">
        <f>CIG!#REF!</f>
        <v>#REF!</v>
      </c>
      <c r="J163" s="6" t="e">
        <f>CIG!#REF!</f>
        <v>#REF!</v>
      </c>
      <c r="K163" s="10" t="e">
        <f>CIG!#REF!</f>
        <v>#REF!</v>
      </c>
      <c r="L163" s="97" t="e">
        <f>CIG!#REF!</f>
        <v>#REF!</v>
      </c>
      <c r="M163" s="12" t="e">
        <f>CIG!#REF!</f>
        <v>#REF!</v>
      </c>
      <c r="N163" s="4" t="e">
        <f>CIG!#REF!</f>
        <v>#REF!</v>
      </c>
      <c r="O163" s="18" t="e">
        <f>CIG!#REF!</f>
        <v>#REF!</v>
      </c>
      <c r="P163" s="19">
        <f t="shared" si="12"/>
        <v>0</v>
      </c>
      <c r="Q163" s="20" t="e">
        <f t="shared" si="13"/>
        <v>#REF!</v>
      </c>
      <c r="AC163" s="15"/>
    </row>
    <row r="164" spans="1:29" x14ac:dyDescent="0.25">
      <c r="A164" s="8" t="e">
        <f>CIG!#REF!</f>
        <v>#REF!</v>
      </c>
      <c r="B164" s="2" t="e">
        <f>CIG!#REF!</f>
        <v>#REF!</v>
      </c>
      <c r="C164" s="12" t="e">
        <f>CIG!#REF!</f>
        <v>#REF!</v>
      </c>
      <c r="D164" s="4" t="e">
        <f t="shared" si="11"/>
        <v>#REF!</v>
      </c>
      <c r="E164" s="2" t="e">
        <f t="shared" si="10"/>
        <v>#REF!</v>
      </c>
      <c r="F164" s="9" t="e">
        <f>CIG!#REF!</f>
        <v>#REF!</v>
      </c>
      <c r="G164" s="11" t="e">
        <f>CIG!#REF!</f>
        <v>#REF!</v>
      </c>
      <c r="H164" s="17" t="e">
        <f>CIG!#REF!</f>
        <v>#REF!</v>
      </c>
      <c r="I164" s="5" t="e">
        <f>CIG!#REF!</f>
        <v>#REF!</v>
      </c>
      <c r="J164" s="6" t="e">
        <f>CIG!#REF!</f>
        <v>#REF!</v>
      </c>
      <c r="K164" s="10" t="e">
        <f>CIG!#REF!</f>
        <v>#REF!</v>
      </c>
      <c r="L164" s="97" t="e">
        <f>CIG!#REF!</f>
        <v>#REF!</v>
      </c>
      <c r="M164" s="12" t="e">
        <f>CIG!#REF!</f>
        <v>#REF!</v>
      </c>
      <c r="N164" s="4" t="e">
        <f>CIG!#REF!</f>
        <v>#REF!</v>
      </c>
      <c r="O164" s="18" t="e">
        <f>CIG!#REF!</f>
        <v>#REF!</v>
      </c>
      <c r="P164" s="19">
        <f t="shared" si="12"/>
        <v>0</v>
      </c>
      <c r="Q164" s="20" t="e">
        <f t="shared" si="13"/>
        <v>#REF!</v>
      </c>
      <c r="AC164" s="15"/>
    </row>
    <row r="165" spans="1:29" x14ac:dyDescent="0.25">
      <c r="A165" s="8" t="e">
        <f>CIG!#REF!</f>
        <v>#REF!</v>
      </c>
      <c r="B165" s="2" t="e">
        <f>CIG!#REF!</f>
        <v>#REF!</v>
      </c>
      <c r="C165" s="12" t="e">
        <f>CIG!#REF!</f>
        <v>#REF!</v>
      </c>
      <c r="D165" s="4" t="e">
        <f t="shared" si="11"/>
        <v>#REF!</v>
      </c>
      <c r="E165" s="2" t="e">
        <f t="shared" si="10"/>
        <v>#REF!</v>
      </c>
      <c r="F165" s="9" t="e">
        <f>CIG!#REF!</f>
        <v>#REF!</v>
      </c>
      <c r="G165" s="11" t="e">
        <f>CIG!#REF!</f>
        <v>#REF!</v>
      </c>
      <c r="H165" s="17" t="e">
        <f>CIG!#REF!</f>
        <v>#REF!</v>
      </c>
      <c r="I165" s="5" t="e">
        <f>CIG!#REF!</f>
        <v>#REF!</v>
      </c>
      <c r="J165" s="6" t="e">
        <f>CIG!#REF!</f>
        <v>#REF!</v>
      </c>
      <c r="K165" s="10" t="e">
        <f>CIG!#REF!</f>
        <v>#REF!</v>
      </c>
      <c r="L165" s="97" t="e">
        <f>CIG!#REF!</f>
        <v>#REF!</v>
      </c>
      <c r="M165" s="12" t="e">
        <f>CIG!#REF!</f>
        <v>#REF!</v>
      </c>
      <c r="N165" s="4" t="e">
        <f>CIG!#REF!</f>
        <v>#REF!</v>
      </c>
      <c r="O165" s="18" t="e">
        <f>CIG!#REF!</f>
        <v>#REF!</v>
      </c>
      <c r="P165" s="19">
        <f t="shared" si="12"/>
        <v>0</v>
      </c>
      <c r="Q165" s="20" t="e">
        <f t="shared" si="13"/>
        <v>#REF!</v>
      </c>
      <c r="AC165" s="15"/>
    </row>
    <row r="166" spans="1:29" x14ac:dyDescent="0.25">
      <c r="A166" s="8" t="e">
        <f>CIG!#REF!</f>
        <v>#REF!</v>
      </c>
      <c r="B166" s="2" t="e">
        <f>CIG!#REF!</f>
        <v>#REF!</v>
      </c>
      <c r="C166" s="12" t="e">
        <f>CIG!#REF!</f>
        <v>#REF!</v>
      </c>
      <c r="D166" s="4" t="e">
        <f t="shared" si="11"/>
        <v>#REF!</v>
      </c>
      <c r="E166" s="2" t="e">
        <f t="shared" si="10"/>
        <v>#REF!</v>
      </c>
      <c r="F166" s="9" t="e">
        <f>CIG!#REF!</f>
        <v>#REF!</v>
      </c>
      <c r="G166" s="11" t="e">
        <f>CIG!#REF!</f>
        <v>#REF!</v>
      </c>
      <c r="H166" s="17" t="e">
        <f>CIG!#REF!</f>
        <v>#REF!</v>
      </c>
      <c r="I166" s="5" t="e">
        <f>CIG!#REF!</f>
        <v>#REF!</v>
      </c>
      <c r="J166" s="6" t="e">
        <f>CIG!#REF!</f>
        <v>#REF!</v>
      </c>
      <c r="K166" s="10" t="e">
        <f>CIG!#REF!</f>
        <v>#REF!</v>
      </c>
      <c r="L166" s="97" t="e">
        <f>CIG!#REF!</f>
        <v>#REF!</v>
      </c>
      <c r="M166" s="12" t="e">
        <f>CIG!#REF!</f>
        <v>#REF!</v>
      </c>
      <c r="N166" s="4" t="e">
        <f>CIG!#REF!</f>
        <v>#REF!</v>
      </c>
      <c r="O166" s="18" t="e">
        <f>CIG!#REF!</f>
        <v>#REF!</v>
      </c>
      <c r="P166" s="19">
        <f t="shared" si="12"/>
        <v>0</v>
      </c>
      <c r="Q166" s="20" t="e">
        <f t="shared" si="13"/>
        <v>#REF!</v>
      </c>
      <c r="AC166" s="15"/>
    </row>
    <row r="167" spans="1:29" x14ac:dyDescent="0.25">
      <c r="A167" s="8" t="e">
        <f>CIG!#REF!</f>
        <v>#REF!</v>
      </c>
      <c r="B167" s="2" t="e">
        <f>CIG!#REF!</f>
        <v>#REF!</v>
      </c>
      <c r="C167" s="12" t="e">
        <f>CIG!#REF!</f>
        <v>#REF!</v>
      </c>
      <c r="D167" s="4" t="e">
        <f t="shared" si="11"/>
        <v>#REF!</v>
      </c>
      <c r="E167" s="2" t="e">
        <f t="shared" si="10"/>
        <v>#REF!</v>
      </c>
      <c r="F167" s="9" t="e">
        <f>CIG!#REF!</f>
        <v>#REF!</v>
      </c>
      <c r="G167" s="11" t="e">
        <f>CIG!#REF!</f>
        <v>#REF!</v>
      </c>
      <c r="H167" s="17" t="e">
        <f>CIG!#REF!</f>
        <v>#REF!</v>
      </c>
      <c r="I167" s="5" t="e">
        <f>CIG!#REF!</f>
        <v>#REF!</v>
      </c>
      <c r="J167" s="6" t="e">
        <f>CIG!#REF!</f>
        <v>#REF!</v>
      </c>
      <c r="K167" s="10" t="e">
        <f>CIG!#REF!</f>
        <v>#REF!</v>
      </c>
      <c r="L167" s="97" t="e">
        <f>CIG!#REF!</f>
        <v>#REF!</v>
      </c>
      <c r="M167" s="12" t="e">
        <f>CIG!#REF!</f>
        <v>#REF!</v>
      </c>
      <c r="N167" s="4" t="e">
        <f>CIG!#REF!</f>
        <v>#REF!</v>
      </c>
      <c r="O167" s="18" t="e">
        <f>CIG!#REF!</f>
        <v>#REF!</v>
      </c>
      <c r="P167" s="19">
        <f t="shared" si="12"/>
        <v>0</v>
      </c>
      <c r="Q167" s="20" t="e">
        <f t="shared" si="13"/>
        <v>#REF!</v>
      </c>
      <c r="AC167" s="15"/>
    </row>
    <row r="168" spans="1:29" x14ac:dyDescent="0.25">
      <c r="A168" s="8" t="e">
        <f>CIG!#REF!</f>
        <v>#REF!</v>
      </c>
      <c r="B168" s="2" t="e">
        <f>CIG!#REF!</f>
        <v>#REF!</v>
      </c>
      <c r="C168" s="12" t="e">
        <f>CIG!#REF!</f>
        <v>#REF!</v>
      </c>
      <c r="D168" s="4" t="e">
        <f t="shared" si="11"/>
        <v>#REF!</v>
      </c>
      <c r="E168" s="2" t="e">
        <f t="shared" si="10"/>
        <v>#REF!</v>
      </c>
      <c r="F168" s="9" t="e">
        <f>CIG!#REF!</f>
        <v>#REF!</v>
      </c>
      <c r="G168" s="11" t="e">
        <f>CIG!#REF!</f>
        <v>#REF!</v>
      </c>
      <c r="H168" s="17" t="e">
        <f>CIG!#REF!</f>
        <v>#REF!</v>
      </c>
      <c r="I168" s="5" t="e">
        <f>CIG!#REF!</f>
        <v>#REF!</v>
      </c>
      <c r="J168" s="6" t="e">
        <f>CIG!#REF!</f>
        <v>#REF!</v>
      </c>
      <c r="K168" s="10" t="e">
        <f>CIG!#REF!</f>
        <v>#REF!</v>
      </c>
      <c r="L168" s="97" t="e">
        <f>CIG!#REF!</f>
        <v>#REF!</v>
      </c>
      <c r="M168" s="12" t="e">
        <f>CIG!#REF!</f>
        <v>#REF!</v>
      </c>
      <c r="N168" s="4" t="e">
        <f>CIG!#REF!</f>
        <v>#REF!</v>
      </c>
      <c r="O168" s="18" t="e">
        <f>CIG!#REF!</f>
        <v>#REF!</v>
      </c>
      <c r="P168" s="19">
        <f t="shared" si="12"/>
        <v>0</v>
      </c>
      <c r="Q168" s="20" t="e">
        <f t="shared" si="13"/>
        <v>#REF!</v>
      </c>
      <c r="AC168" s="15"/>
    </row>
    <row r="169" spans="1:29" x14ac:dyDescent="0.25">
      <c r="A169" s="8" t="e">
        <f>CIG!#REF!</f>
        <v>#REF!</v>
      </c>
      <c r="B169" s="2" t="e">
        <f>CIG!#REF!</f>
        <v>#REF!</v>
      </c>
      <c r="C169" s="12" t="e">
        <f>CIG!#REF!</f>
        <v>#REF!</v>
      </c>
      <c r="D169" s="4" t="e">
        <f t="shared" si="11"/>
        <v>#REF!</v>
      </c>
      <c r="E169" s="2" t="e">
        <f t="shared" si="10"/>
        <v>#REF!</v>
      </c>
      <c r="F169" s="9" t="e">
        <f>CIG!#REF!</f>
        <v>#REF!</v>
      </c>
      <c r="G169" s="11" t="e">
        <f>CIG!#REF!</f>
        <v>#REF!</v>
      </c>
      <c r="H169" s="17" t="e">
        <f>CIG!#REF!</f>
        <v>#REF!</v>
      </c>
      <c r="I169" s="5" t="e">
        <f>CIG!#REF!</f>
        <v>#REF!</v>
      </c>
      <c r="J169" s="6" t="e">
        <f>CIG!#REF!</f>
        <v>#REF!</v>
      </c>
      <c r="K169" s="10" t="e">
        <f>CIG!#REF!</f>
        <v>#REF!</v>
      </c>
      <c r="L169" s="97" t="e">
        <f>CIG!#REF!</f>
        <v>#REF!</v>
      </c>
      <c r="M169" s="12" t="e">
        <f>CIG!#REF!</f>
        <v>#REF!</v>
      </c>
      <c r="N169" s="4" t="e">
        <f>CIG!#REF!</f>
        <v>#REF!</v>
      </c>
      <c r="O169" s="18" t="e">
        <f>CIG!#REF!</f>
        <v>#REF!</v>
      </c>
      <c r="P169" s="19">
        <f t="shared" si="12"/>
        <v>0</v>
      </c>
      <c r="Q169" s="20" t="e">
        <f t="shared" si="13"/>
        <v>#REF!</v>
      </c>
      <c r="AC169" s="15"/>
    </row>
    <row r="170" spans="1:29" x14ac:dyDescent="0.25">
      <c r="A170" s="8" t="e">
        <f>CIG!#REF!</f>
        <v>#REF!</v>
      </c>
      <c r="B170" s="2" t="e">
        <f>CIG!#REF!</f>
        <v>#REF!</v>
      </c>
      <c r="C170" s="12" t="e">
        <f>CIG!#REF!</f>
        <v>#REF!</v>
      </c>
      <c r="D170" s="4" t="e">
        <f t="shared" si="11"/>
        <v>#REF!</v>
      </c>
      <c r="E170" s="2" t="e">
        <f t="shared" si="10"/>
        <v>#REF!</v>
      </c>
      <c r="F170" s="9" t="e">
        <f>CIG!#REF!</f>
        <v>#REF!</v>
      </c>
      <c r="G170" s="11" t="e">
        <f>CIG!#REF!</f>
        <v>#REF!</v>
      </c>
      <c r="H170" s="17" t="e">
        <f>CIG!#REF!</f>
        <v>#REF!</v>
      </c>
      <c r="I170" s="5" t="e">
        <f>CIG!#REF!</f>
        <v>#REF!</v>
      </c>
      <c r="J170" s="6" t="e">
        <f>CIG!#REF!</f>
        <v>#REF!</v>
      </c>
      <c r="K170" s="10" t="e">
        <f>CIG!#REF!</f>
        <v>#REF!</v>
      </c>
      <c r="L170" s="97" t="e">
        <f>CIG!#REF!</f>
        <v>#REF!</v>
      </c>
      <c r="M170" s="12" t="e">
        <f>CIG!#REF!</f>
        <v>#REF!</v>
      </c>
      <c r="N170" s="4" t="e">
        <f>CIG!#REF!</f>
        <v>#REF!</v>
      </c>
      <c r="O170" s="18" t="e">
        <f>CIG!#REF!</f>
        <v>#REF!</v>
      </c>
      <c r="P170" s="19">
        <f t="shared" si="12"/>
        <v>0</v>
      </c>
      <c r="Q170" s="20" t="e">
        <f t="shared" si="13"/>
        <v>#REF!</v>
      </c>
      <c r="AC170" s="15"/>
    </row>
    <row r="171" spans="1:29" x14ac:dyDescent="0.25">
      <c r="A171" s="8" t="e">
        <f>CIG!#REF!</f>
        <v>#REF!</v>
      </c>
      <c r="B171" s="2" t="e">
        <f>CIG!#REF!</f>
        <v>#REF!</v>
      </c>
      <c r="C171" s="12" t="e">
        <f>CIG!#REF!</f>
        <v>#REF!</v>
      </c>
      <c r="D171" s="4" t="e">
        <f t="shared" si="11"/>
        <v>#REF!</v>
      </c>
      <c r="E171" s="2" t="e">
        <f t="shared" si="10"/>
        <v>#REF!</v>
      </c>
      <c r="F171" s="9" t="e">
        <f>CIG!#REF!</f>
        <v>#REF!</v>
      </c>
      <c r="G171" s="11" t="e">
        <f>CIG!#REF!</f>
        <v>#REF!</v>
      </c>
      <c r="H171" s="17" t="e">
        <f>CIG!#REF!</f>
        <v>#REF!</v>
      </c>
      <c r="I171" s="5" t="e">
        <f>CIG!#REF!</f>
        <v>#REF!</v>
      </c>
      <c r="J171" s="6" t="e">
        <f>CIG!#REF!</f>
        <v>#REF!</v>
      </c>
      <c r="K171" s="10" t="e">
        <f>CIG!#REF!</f>
        <v>#REF!</v>
      </c>
      <c r="L171" s="97" t="e">
        <f>CIG!#REF!</f>
        <v>#REF!</v>
      </c>
      <c r="M171" s="12" t="e">
        <f>CIG!#REF!</f>
        <v>#REF!</v>
      </c>
      <c r="N171" s="4" t="e">
        <f>CIG!#REF!</f>
        <v>#REF!</v>
      </c>
      <c r="O171" s="18" t="e">
        <f>CIG!#REF!</f>
        <v>#REF!</v>
      </c>
      <c r="P171" s="19">
        <f t="shared" si="12"/>
        <v>0</v>
      </c>
      <c r="Q171" s="20" t="e">
        <f t="shared" si="13"/>
        <v>#REF!</v>
      </c>
      <c r="AC171" s="15"/>
    </row>
    <row r="172" spans="1:29" x14ac:dyDescent="0.25">
      <c r="A172" s="8" t="e">
        <f>CIG!#REF!</f>
        <v>#REF!</v>
      </c>
      <c r="B172" s="2" t="e">
        <f>CIG!#REF!</f>
        <v>#REF!</v>
      </c>
      <c r="C172" s="12" t="e">
        <f>CIG!#REF!</f>
        <v>#REF!</v>
      </c>
      <c r="D172" s="4" t="e">
        <f t="shared" si="11"/>
        <v>#REF!</v>
      </c>
      <c r="E172" s="2" t="e">
        <f t="shared" si="10"/>
        <v>#REF!</v>
      </c>
      <c r="F172" s="9" t="e">
        <f>CIG!#REF!</f>
        <v>#REF!</v>
      </c>
      <c r="G172" s="11" t="e">
        <f>CIG!#REF!</f>
        <v>#REF!</v>
      </c>
      <c r="H172" s="17" t="e">
        <f>CIG!#REF!</f>
        <v>#REF!</v>
      </c>
      <c r="I172" s="5" t="e">
        <f>CIG!#REF!</f>
        <v>#REF!</v>
      </c>
      <c r="J172" s="6" t="e">
        <f>CIG!#REF!</f>
        <v>#REF!</v>
      </c>
      <c r="K172" s="10" t="e">
        <f>CIG!#REF!</f>
        <v>#REF!</v>
      </c>
      <c r="L172" s="97" t="e">
        <f>CIG!#REF!</f>
        <v>#REF!</v>
      </c>
      <c r="M172" s="12" t="e">
        <f>CIG!#REF!</f>
        <v>#REF!</v>
      </c>
      <c r="N172" s="4" t="e">
        <f>CIG!#REF!</f>
        <v>#REF!</v>
      </c>
      <c r="O172" s="18" t="e">
        <f>CIG!#REF!</f>
        <v>#REF!</v>
      </c>
      <c r="P172" s="19">
        <f t="shared" si="12"/>
        <v>0</v>
      </c>
      <c r="Q172" s="20" t="e">
        <f t="shared" si="13"/>
        <v>#REF!</v>
      </c>
      <c r="AC172" s="15"/>
    </row>
    <row r="173" spans="1:29" x14ac:dyDescent="0.25">
      <c r="A173" s="8" t="e">
        <f>CIG!#REF!</f>
        <v>#REF!</v>
      </c>
      <c r="B173" s="2" t="e">
        <f>CIG!#REF!</f>
        <v>#REF!</v>
      </c>
      <c r="C173" s="12" t="e">
        <f>CIG!#REF!</f>
        <v>#REF!</v>
      </c>
      <c r="D173" s="4" t="e">
        <f t="shared" si="11"/>
        <v>#REF!</v>
      </c>
      <c r="E173" s="2" t="e">
        <f t="shared" si="10"/>
        <v>#REF!</v>
      </c>
      <c r="F173" s="9" t="e">
        <f>CIG!#REF!</f>
        <v>#REF!</v>
      </c>
      <c r="G173" s="11" t="e">
        <f>CIG!#REF!</f>
        <v>#REF!</v>
      </c>
      <c r="H173" s="17" t="e">
        <f>CIG!#REF!</f>
        <v>#REF!</v>
      </c>
      <c r="I173" s="5" t="e">
        <f>CIG!#REF!</f>
        <v>#REF!</v>
      </c>
      <c r="J173" s="6" t="e">
        <f>CIG!#REF!</f>
        <v>#REF!</v>
      </c>
      <c r="K173" s="10" t="e">
        <f>CIG!#REF!</f>
        <v>#REF!</v>
      </c>
      <c r="L173" s="97" t="e">
        <f>CIG!#REF!</f>
        <v>#REF!</v>
      </c>
      <c r="M173" s="12" t="e">
        <f>CIG!#REF!</f>
        <v>#REF!</v>
      </c>
      <c r="N173" s="4" t="e">
        <f>CIG!#REF!</f>
        <v>#REF!</v>
      </c>
      <c r="O173" s="18" t="e">
        <f>CIG!#REF!</f>
        <v>#REF!</v>
      </c>
      <c r="P173" s="19">
        <f t="shared" si="12"/>
        <v>0</v>
      </c>
      <c r="Q173" s="20" t="e">
        <f t="shared" si="13"/>
        <v>#REF!</v>
      </c>
      <c r="AC173" s="15"/>
    </row>
    <row r="174" spans="1:29" x14ac:dyDescent="0.25">
      <c r="A174" s="8" t="e">
        <f>CIG!#REF!</f>
        <v>#REF!</v>
      </c>
      <c r="B174" s="2" t="e">
        <f>CIG!#REF!</f>
        <v>#REF!</v>
      </c>
      <c r="C174" s="12" t="e">
        <f>CIG!#REF!</f>
        <v>#REF!</v>
      </c>
      <c r="D174" s="4" t="e">
        <f t="shared" si="11"/>
        <v>#REF!</v>
      </c>
      <c r="E174" s="2" t="e">
        <f t="shared" si="10"/>
        <v>#REF!</v>
      </c>
      <c r="F174" s="9" t="e">
        <f>CIG!#REF!</f>
        <v>#REF!</v>
      </c>
      <c r="G174" s="11" t="e">
        <f>CIG!#REF!</f>
        <v>#REF!</v>
      </c>
      <c r="H174" s="17" t="e">
        <f>CIG!#REF!</f>
        <v>#REF!</v>
      </c>
      <c r="I174" s="5" t="e">
        <f>CIG!#REF!</f>
        <v>#REF!</v>
      </c>
      <c r="J174" s="6" t="e">
        <f>CIG!#REF!</f>
        <v>#REF!</v>
      </c>
      <c r="K174" s="10" t="e">
        <f>CIG!#REF!</f>
        <v>#REF!</v>
      </c>
      <c r="L174" s="97" t="e">
        <f>CIG!#REF!</f>
        <v>#REF!</v>
      </c>
      <c r="M174" s="12" t="e">
        <f>CIG!#REF!</f>
        <v>#REF!</v>
      </c>
      <c r="N174" s="4" t="e">
        <f>CIG!#REF!</f>
        <v>#REF!</v>
      </c>
      <c r="O174" s="18" t="e">
        <f>CIG!#REF!</f>
        <v>#REF!</v>
      </c>
      <c r="P174" s="19">
        <f t="shared" si="12"/>
        <v>0</v>
      </c>
      <c r="Q174" s="20" t="e">
        <f t="shared" si="13"/>
        <v>#REF!</v>
      </c>
      <c r="AC174" s="15"/>
    </row>
    <row r="175" spans="1:29" x14ac:dyDescent="0.25">
      <c r="A175" s="8" t="e">
        <f>CIG!#REF!</f>
        <v>#REF!</v>
      </c>
      <c r="B175" s="2" t="e">
        <f>CIG!#REF!</f>
        <v>#REF!</v>
      </c>
      <c r="C175" s="12" t="e">
        <f>CIG!#REF!</f>
        <v>#REF!</v>
      </c>
      <c r="D175" s="4" t="e">
        <f t="shared" si="11"/>
        <v>#REF!</v>
      </c>
      <c r="E175" s="2" t="e">
        <f t="shared" si="10"/>
        <v>#REF!</v>
      </c>
      <c r="F175" s="9" t="e">
        <f>CIG!#REF!</f>
        <v>#REF!</v>
      </c>
      <c r="G175" s="11" t="e">
        <f>CIG!#REF!</f>
        <v>#REF!</v>
      </c>
      <c r="H175" s="17" t="e">
        <f>CIG!#REF!</f>
        <v>#REF!</v>
      </c>
      <c r="I175" s="5" t="e">
        <f>CIG!#REF!</f>
        <v>#REF!</v>
      </c>
      <c r="J175" s="6" t="e">
        <f>CIG!#REF!</f>
        <v>#REF!</v>
      </c>
      <c r="K175" s="10" t="e">
        <f>CIG!#REF!</f>
        <v>#REF!</v>
      </c>
      <c r="L175" s="97" t="e">
        <f>CIG!#REF!</f>
        <v>#REF!</v>
      </c>
      <c r="M175" s="12" t="e">
        <f>CIG!#REF!</f>
        <v>#REF!</v>
      </c>
      <c r="N175" s="4" t="e">
        <f>CIG!#REF!</f>
        <v>#REF!</v>
      </c>
      <c r="O175" s="18" t="e">
        <f>CIG!#REF!</f>
        <v>#REF!</v>
      </c>
      <c r="P175" s="19">
        <f t="shared" si="12"/>
        <v>0</v>
      </c>
      <c r="Q175" s="20" t="e">
        <f t="shared" si="13"/>
        <v>#REF!</v>
      </c>
      <c r="AC175" s="15"/>
    </row>
    <row r="176" spans="1:29" x14ac:dyDescent="0.25">
      <c r="A176" s="8" t="e">
        <f>CIG!#REF!</f>
        <v>#REF!</v>
      </c>
      <c r="B176" s="2" t="e">
        <f>CIG!#REF!</f>
        <v>#REF!</v>
      </c>
      <c r="C176" s="12" t="e">
        <f>CIG!#REF!</f>
        <v>#REF!</v>
      </c>
      <c r="D176" s="4" t="e">
        <f t="shared" si="11"/>
        <v>#REF!</v>
      </c>
      <c r="E176" s="2" t="e">
        <f t="shared" si="10"/>
        <v>#REF!</v>
      </c>
      <c r="F176" s="9" t="e">
        <f>CIG!#REF!</f>
        <v>#REF!</v>
      </c>
      <c r="G176" s="11" t="e">
        <f>CIG!#REF!</f>
        <v>#REF!</v>
      </c>
      <c r="H176" s="17" t="e">
        <f>CIG!#REF!</f>
        <v>#REF!</v>
      </c>
      <c r="I176" s="5" t="e">
        <f>CIG!#REF!</f>
        <v>#REF!</v>
      </c>
      <c r="J176" s="6" t="e">
        <f>CIG!#REF!</f>
        <v>#REF!</v>
      </c>
      <c r="K176" s="10" t="e">
        <f>CIG!#REF!</f>
        <v>#REF!</v>
      </c>
      <c r="L176" s="97" t="e">
        <f>CIG!#REF!</f>
        <v>#REF!</v>
      </c>
      <c r="M176" s="12" t="e">
        <f>CIG!#REF!</f>
        <v>#REF!</v>
      </c>
      <c r="N176" s="4" t="e">
        <f>CIG!#REF!</f>
        <v>#REF!</v>
      </c>
      <c r="O176" s="18" t="e">
        <f>CIG!#REF!</f>
        <v>#REF!</v>
      </c>
      <c r="P176" s="19">
        <f t="shared" si="12"/>
        <v>0</v>
      </c>
      <c r="Q176" s="20" t="e">
        <f t="shared" si="13"/>
        <v>#REF!</v>
      </c>
      <c r="AC176" s="15"/>
    </row>
    <row r="177" spans="1:29" x14ac:dyDescent="0.25">
      <c r="A177" s="8" t="e">
        <f>CIG!#REF!</f>
        <v>#REF!</v>
      </c>
      <c r="B177" s="2" t="e">
        <f>CIG!#REF!</f>
        <v>#REF!</v>
      </c>
      <c r="C177" s="12" t="e">
        <f>CIG!#REF!</f>
        <v>#REF!</v>
      </c>
      <c r="D177" s="4" t="e">
        <f t="shared" si="11"/>
        <v>#REF!</v>
      </c>
      <c r="E177" s="2" t="e">
        <f t="shared" si="10"/>
        <v>#REF!</v>
      </c>
      <c r="F177" s="9" t="e">
        <f>CIG!#REF!</f>
        <v>#REF!</v>
      </c>
      <c r="G177" s="11" t="e">
        <f>CIG!#REF!</f>
        <v>#REF!</v>
      </c>
      <c r="H177" s="17" t="e">
        <f>CIG!#REF!</f>
        <v>#REF!</v>
      </c>
      <c r="I177" s="5" t="e">
        <f>CIG!#REF!</f>
        <v>#REF!</v>
      </c>
      <c r="J177" s="6" t="e">
        <f>CIG!#REF!</f>
        <v>#REF!</v>
      </c>
      <c r="K177" s="10" t="e">
        <f>CIG!#REF!</f>
        <v>#REF!</v>
      </c>
      <c r="L177" s="97" t="e">
        <f>CIG!#REF!</f>
        <v>#REF!</v>
      </c>
      <c r="M177" s="12" t="e">
        <f>CIG!#REF!</f>
        <v>#REF!</v>
      </c>
      <c r="N177" s="4" t="e">
        <f>CIG!#REF!</f>
        <v>#REF!</v>
      </c>
      <c r="O177" s="18" t="e">
        <f>CIG!#REF!</f>
        <v>#REF!</v>
      </c>
      <c r="P177" s="19">
        <f t="shared" si="12"/>
        <v>0</v>
      </c>
      <c r="Q177" s="20" t="e">
        <f t="shared" si="13"/>
        <v>#REF!</v>
      </c>
      <c r="AC177" s="15"/>
    </row>
    <row r="178" spans="1:29" x14ac:dyDescent="0.25">
      <c r="A178" s="8" t="e">
        <f>CIG!#REF!</f>
        <v>#REF!</v>
      </c>
      <c r="B178" s="2" t="e">
        <f>CIG!#REF!</f>
        <v>#REF!</v>
      </c>
      <c r="C178" s="12" t="e">
        <f>CIG!#REF!</f>
        <v>#REF!</v>
      </c>
      <c r="D178" s="4" t="e">
        <f t="shared" si="11"/>
        <v>#REF!</v>
      </c>
      <c r="E178" s="2" t="e">
        <f t="shared" si="10"/>
        <v>#REF!</v>
      </c>
      <c r="F178" s="9" t="e">
        <f>CIG!#REF!</f>
        <v>#REF!</v>
      </c>
      <c r="G178" s="11" t="e">
        <f>CIG!#REF!</f>
        <v>#REF!</v>
      </c>
      <c r="H178" s="17" t="e">
        <f>CIG!#REF!</f>
        <v>#REF!</v>
      </c>
      <c r="I178" s="5" t="e">
        <f>CIG!#REF!</f>
        <v>#REF!</v>
      </c>
      <c r="J178" s="6" t="e">
        <f>CIG!#REF!</f>
        <v>#REF!</v>
      </c>
      <c r="K178" s="10" t="e">
        <f>CIG!#REF!</f>
        <v>#REF!</v>
      </c>
      <c r="L178" s="97" t="e">
        <f>CIG!#REF!</f>
        <v>#REF!</v>
      </c>
      <c r="M178" s="12" t="e">
        <f>CIG!#REF!</f>
        <v>#REF!</v>
      </c>
      <c r="N178" s="4" t="e">
        <f>CIG!#REF!</f>
        <v>#REF!</v>
      </c>
      <c r="O178" s="18" t="e">
        <f>CIG!#REF!</f>
        <v>#REF!</v>
      </c>
      <c r="P178" s="19">
        <f t="shared" si="12"/>
        <v>0</v>
      </c>
      <c r="Q178" s="20" t="e">
        <f t="shared" si="13"/>
        <v>#REF!</v>
      </c>
      <c r="AC178" s="15"/>
    </row>
    <row r="179" spans="1:29" x14ac:dyDescent="0.25">
      <c r="A179" s="8" t="e">
        <f>CIG!#REF!</f>
        <v>#REF!</v>
      </c>
      <c r="B179" s="2" t="e">
        <f>CIG!#REF!</f>
        <v>#REF!</v>
      </c>
      <c r="C179" s="12" t="e">
        <f>CIG!#REF!</f>
        <v>#REF!</v>
      </c>
      <c r="D179" s="4" t="e">
        <f t="shared" si="11"/>
        <v>#REF!</v>
      </c>
      <c r="E179" s="2" t="e">
        <f t="shared" si="10"/>
        <v>#REF!</v>
      </c>
      <c r="F179" s="9" t="e">
        <f>CIG!#REF!</f>
        <v>#REF!</v>
      </c>
      <c r="G179" s="11" t="e">
        <f>CIG!#REF!</f>
        <v>#REF!</v>
      </c>
      <c r="H179" s="17" t="e">
        <f>CIG!#REF!</f>
        <v>#REF!</v>
      </c>
      <c r="I179" s="5" t="e">
        <f>CIG!#REF!</f>
        <v>#REF!</v>
      </c>
      <c r="J179" s="6" t="e">
        <f>CIG!#REF!</f>
        <v>#REF!</v>
      </c>
      <c r="K179" s="10" t="e">
        <f>CIG!#REF!</f>
        <v>#REF!</v>
      </c>
      <c r="L179" s="97" t="e">
        <f>CIG!#REF!</f>
        <v>#REF!</v>
      </c>
      <c r="M179" s="12" t="e">
        <f>CIG!#REF!</f>
        <v>#REF!</v>
      </c>
      <c r="N179" s="4" t="e">
        <f>CIG!#REF!</f>
        <v>#REF!</v>
      </c>
      <c r="O179" s="18" t="e">
        <f>CIG!#REF!</f>
        <v>#REF!</v>
      </c>
      <c r="P179" s="19">
        <f t="shared" si="12"/>
        <v>0</v>
      </c>
      <c r="Q179" s="20" t="e">
        <f t="shared" si="13"/>
        <v>#REF!</v>
      </c>
      <c r="AC179" s="15"/>
    </row>
    <row r="180" spans="1:29" x14ac:dyDescent="0.25">
      <c r="A180" s="8" t="e">
        <f>CIG!#REF!</f>
        <v>#REF!</v>
      </c>
      <c r="B180" s="2" t="e">
        <f>CIG!#REF!</f>
        <v>#REF!</v>
      </c>
      <c r="C180" s="12" t="e">
        <f>CIG!#REF!</f>
        <v>#REF!</v>
      </c>
      <c r="D180" s="4" t="e">
        <f t="shared" si="11"/>
        <v>#REF!</v>
      </c>
      <c r="E180" s="2" t="e">
        <f t="shared" si="10"/>
        <v>#REF!</v>
      </c>
      <c r="F180" s="9" t="e">
        <f>CIG!#REF!</f>
        <v>#REF!</v>
      </c>
      <c r="G180" s="11" t="e">
        <f>CIG!#REF!</f>
        <v>#REF!</v>
      </c>
      <c r="H180" s="17" t="e">
        <f>CIG!#REF!</f>
        <v>#REF!</v>
      </c>
      <c r="I180" s="5" t="e">
        <f>CIG!#REF!</f>
        <v>#REF!</v>
      </c>
      <c r="J180" s="6" t="e">
        <f>CIG!#REF!</f>
        <v>#REF!</v>
      </c>
      <c r="K180" s="10" t="e">
        <f>CIG!#REF!</f>
        <v>#REF!</v>
      </c>
      <c r="L180" s="97" t="e">
        <f>CIG!#REF!</f>
        <v>#REF!</v>
      </c>
      <c r="M180" s="12" t="e">
        <f>CIG!#REF!</f>
        <v>#REF!</v>
      </c>
      <c r="N180" s="4" t="e">
        <f>CIG!#REF!</f>
        <v>#REF!</v>
      </c>
      <c r="O180" s="18" t="e">
        <f>CIG!#REF!</f>
        <v>#REF!</v>
      </c>
      <c r="P180" s="19">
        <f t="shared" si="12"/>
        <v>0</v>
      </c>
      <c r="Q180" s="20" t="e">
        <f t="shared" si="13"/>
        <v>#REF!</v>
      </c>
      <c r="AC180" s="15"/>
    </row>
    <row r="181" spans="1:29" x14ac:dyDescent="0.25">
      <c r="A181" s="8" t="e">
        <f>CIG!#REF!</f>
        <v>#REF!</v>
      </c>
      <c r="B181" s="2" t="e">
        <f>CIG!#REF!</f>
        <v>#REF!</v>
      </c>
      <c r="C181" s="12" t="e">
        <f>CIG!#REF!</f>
        <v>#REF!</v>
      </c>
      <c r="D181" s="4" t="e">
        <f t="shared" si="11"/>
        <v>#REF!</v>
      </c>
      <c r="E181" s="2" t="e">
        <f t="shared" si="10"/>
        <v>#REF!</v>
      </c>
      <c r="F181" s="9" t="e">
        <f>CIG!#REF!</f>
        <v>#REF!</v>
      </c>
      <c r="G181" s="11" t="e">
        <f>CIG!#REF!</f>
        <v>#REF!</v>
      </c>
      <c r="H181" s="17" t="e">
        <f>CIG!#REF!</f>
        <v>#REF!</v>
      </c>
      <c r="I181" s="5" t="e">
        <f>CIG!#REF!</f>
        <v>#REF!</v>
      </c>
      <c r="J181" s="6" t="e">
        <f>CIG!#REF!</f>
        <v>#REF!</v>
      </c>
      <c r="K181" s="10" t="e">
        <f>CIG!#REF!</f>
        <v>#REF!</v>
      </c>
      <c r="L181" s="97" t="e">
        <f>CIG!#REF!</f>
        <v>#REF!</v>
      </c>
      <c r="M181" s="12" t="e">
        <f>CIG!#REF!</f>
        <v>#REF!</v>
      </c>
      <c r="N181" s="4" t="e">
        <f>CIG!#REF!</f>
        <v>#REF!</v>
      </c>
      <c r="O181" s="18" t="e">
        <f>CIG!#REF!</f>
        <v>#REF!</v>
      </c>
      <c r="P181" s="19">
        <f t="shared" si="12"/>
        <v>0</v>
      </c>
      <c r="Q181" s="20" t="e">
        <f t="shared" si="13"/>
        <v>#REF!</v>
      </c>
      <c r="AC181" s="15"/>
    </row>
    <row r="182" spans="1:29" x14ac:dyDescent="0.25">
      <c r="A182" s="8" t="e">
        <f>CIG!#REF!</f>
        <v>#REF!</v>
      </c>
      <c r="B182" s="2" t="e">
        <f>CIG!#REF!</f>
        <v>#REF!</v>
      </c>
      <c r="C182" s="12" t="e">
        <f>CIG!#REF!</f>
        <v>#REF!</v>
      </c>
      <c r="D182" s="4" t="e">
        <f t="shared" si="11"/>
        <v>#REF!</v>
      </c>
      <c r="E182" s="2" t="e">
        <f t="shared" si="10"/>
        <v>#REF!</v>
      </c>
      <c r="F182" s="9" t="e">
        <f>CIG!#REF!</f>
        <v>#REF!</v>
      </c>
      <c r="G182" s="11" t="e">
        <f>CIG!#REF!</f>
        <v>#REF!</v>
      </c>
      <c r="H182" s="17" t="e">
        <f>CIG!#REF!</f>
        <v>#REF!</v>
      </c>
      <c r="I182" s="5" t="e">
        <f>CIG!#REF!</f>
        <v>#REF!</v>
      </c>
      <c r="J182" s="6" t="e">
        <f>CIG!#REF!</f>
        <v>#REF!</v>
      </c>
      <c r="K182" s="10" t="e">
        <f>CIG!#REF!</f>
        <v>#REF!</v>
      </c>
      <c r="L182" s="97" t="e">
        <f>CIG!#REF!</f>
        <v>#REF!</v>
      </c>
      <c r="M182" s="12" t="e">
        <f>CIG!#REF!</f>
        <v>#REF!</v>
      </c>
      <c r="N182" s="4" t="e">
        <f>CIG!#REF!</f>
        <v>#REF!</v>
      </c>
      <c r="O182" s="18" t="e">
        <f>CIG!#REF!</f>
        <v>#REF!</v>
      </c>
      <c r="P182" s="19">
        <f t="shared" si="12"/>
        <v>0</v>
      </c>
      <c r="Q182" s="20" t="e">
        <f t="shared" si="13"/>
        <v>#REF!</v>
      </c>
      <c r="AC182" s="15"/>
    </row>
    <row r="183" spans="1:29" x14ac:dyDescent="0.25">
      <c r="A183" s="8" t="e">
        <f>CIG!#REF!</f>
        <v>#REF!</v>
      </c>
      <c r="B183" s="2" t="e">
        <f>CIG!#REF!</f>
        <v>#REF!</v>
      </c>
      <c r="C183" s="12" t="e">
        <f>CIG!#REF!</f>
        <v>#REF!</v>
      </c>
      <c r="D183" s="4" t="e">
        <f t="shared" si="11"/>
        <v>#REF!</v>
      </c>
      <c r="E183" s="2" t="e">
        <f t="shared" si="10"/>
        <v>#REF!</v>
      </c>
      <c r="F183" s="9" t="e">
        <f>CIG!#REF!</f>
        <v>#REF!</v>
      </c>
      <c r="G183" s="11" t="e">
        <f>CIG!#REF!</f>
        <v>#REF!</v>
      </c>
      <c r="H183" s="17" t="e">
        <f>CIG!#REF!</f>
        <v>#REF!</v>
      </c>
      <c r="I183" s="5" t="e">
        <f>CIG!#REF!</f>
        <v>#REF!</v>
      </c>
      <c r="J183" s="6" t="e">
        <f>CIG!#REF!</f>
        <v>#REF!</v>
      </c>
      <c r="K183" s="10" t="e">
        <f>CIG!#REF!</f>
        <v>#REF!</v>
      </c>
      <c r="L183" s="97" t="e">
        <f>CIG!#REF!</f>
        <v>#REF!</v>
      </c>
      <c r="M183" s="12" t="e">
        <f>CIG!#REF!</f>
        <v>#REF!</v>
      </c>
      <c r="N183" s="4" t="e">
        <f>CIG!#REF!</f>
        <v>#REF!</v>
      </c>
      <c r="O183" s="18" t="e">
        <f>CIG!#REF!</f>
        <v>#REF!</v>
      </c>
      <c r="P183" s="19">
        <f t="shared" si="12"/>
        <v>0</v>
      </c>
      <c r="Q183" s="20" t="e">
        <f t="shared" si="13"/>
        <v>#REF!</v>
      </c>
      <c r="AC183" s="15"/>
    </row>
    <row r="184" spans="1:29" x14ac:dyDescent="0.25">
      <c r="A184" s="8" t="e">
        <f>CIG!#REF!</f>
        <v>#REF!</v>
      </c>
      <c r="B184" s="2" t="e">
        <f>CIG!#REF!</f>
        <v>#REF!</v>
      </c>
      <c r="C184" s="12" t="e">
        <f>CIG!#REF!</f>
        <v>#REF!</v>
      </c>
      <c r="D184" s="4" t="e">
        <f t="shared" si="11"/>
        <v>#REF!</v>
      </c>
      <c r="E184" s="2" t="e">
        <f t="shared" si="10"/>
        <v>#REF!</v>
      </c>
      <c r="F184" s="9" t="e">
        <f>CIG!#REF!</f>
        <v>#REF!</v>
      </c>
      <c r="G184" s="11" t="e">
        <f>CIG!#REF!</f>
        <v>#REF!</v>
      </c>
      <c r="H184" s="17" t="e">
        <f>CIG!#REF!</f>
        <v>#REF!</v>
      </c>
      <c r="I184" s="5" t="e">
        <f>CIG!#REF!</f>
        <v>#REF!</v>
      </c>
      <c r="J184" s="6" t="e">
        <f>CIG!#REF!</f>
        <v>#REF!</v>
      </c>
      <c r="K184" s="10" t="e">
        <f>CIG!#REF!</f>
        <v>#REF!</v>
      </c>
      <c r="L184" s="97" t="e">
        <f>CIG!#REF!</f>
        <v>#REF!</v>
      </c>
      <c r="M184" s="12" t="e">
        <f>CIG!#REF!</f>
        <v>#REF!</v>
      </c>
      <c r="N184" s="4" t="e">
        <f>CIG!#REF!</f>
        <v>#REF!</v>
      </c>
      <c r="O184" s="18" t="e">
        <f>CIG!#REF!</f>
        <v>#REF!</v>
      </c>
      <c r="P184" s="19">
        <f t="shared" si="12"/>
        <v>0</v>
      </c>
      <c r="Q184" s="20" t="e">
        <f t="shared" si="13"/>
        <v>#REF!</v>
      </c>
      <c r="AC184" s="15"/>
    </row>
    <row r="185" spans="1:29" x14ac:dyDescent="0.25">
      <c r="A185" s="8" t="e">
        <f>CIG!#REF!</f>
        <v>#REF!</v>
      </c>
      <c r="B185" s="2" t="e">
        <f>CIG!#REF!</f>
        <v>#REF!</v>
      </c>
      <c r="C185" s="12" t="e">
        <f>CIG!#REF!</f>
        <v>#REF!</v>
      </c>
      <c r="D185" s="4" t="e">
        <f t="shared" si="11"/>
        <v>#REF!</v>
      </c>
      <c r="E185" s="2" t="e">
        <f t="shared" si="10"/>
        <v>#REF!</v>
      </c>
      <c r="F185" s="9" t="e">
        <f>CIG!#REF!</f>
        <v>#REF!</v>
      </c>
      <c r="G185" s="11" t="e">
        <f>CIG!#REF!</f>
        <v>#REF!</v>
      </c>
      <c r="H185" s="17" t="e">
        <f>CIG!#REF!</f>
        <v>#REF!</v>
      </c>
      <c r="I185" s="5" t="e">
        <f>CIG!#REF!</f>
        <v>#REF!</v>
      </c>
      <c r="J185" s="6" t="e">
        <f>CIG!#REF!</f>
        <v>#REF!</v>
      </c>
      <c r="K185" s="10" t="e">
        <f>CIG!#REF!</f>
        <v>#REF!</v>
      </c>
      <c r="L185" s="97" t="e">
        <f>CIG!#REF!</f>
        <v>#REF!</v>
      </c>
      <c r="M185" s="12" t="e">
        <f>CIG!#REF!</f>
        <v>#REF!</v>
      </c>
      <c r="N185" s="4" t="e">
        <f>CIG!#REF!</f>
        <v>#REF!</v>
      </c>
      <c r="O185" s="18" t="e">
        <f>CIG!#REF!</f>
        <v>#REF!</v>
      </c>
      <c r="P185" s="19">
        <f t="shared" si="12"/>
        <v>0</v>
      </c>
      <c r="Q185" s="20" t="e">
        <f t="shared" si="13"/>
        <v>#REF!</v>
      </c>
      <c r="AC185" s="15"/>
    </row>
    <row r="186" spans="1:29" x14ac:dyDescent="0.25">
      <c r="A186" s="8" t="e">
        <f>CIG!#REF!</f>
        <v>#REF!</v>
      </c>
      <c r="B186" s="2" t="e">
        <f>CIG!#REF!</f>
        <v>#REF!</v>
      </c>
      <c r="C186" s="12" t="e">
        <f>CIG!#REF!</f>
        <v>#REF!</v>
      </c>
      <c r="D186" s="4" t="e">
        <f t="shared" si="11"/>
        <v>#REF!</v>
      </c>
      <c r="E186" s="2" t="e">
        <f t="shared" si="10"/>
        <v>#REF!</v>
      </c>
      <c r="F186" s="9" t="e">
        <f>CIG!#REF!</f>
        <v>#REF!</v>
      </c>
      <c r="G186" s="11" t="e">
        <f>CIG!#REF!</f>
        <v>#REF!</v>
      </c>
      <c r="H186" s="17" t="e">
        <f>CIG!#REF!</f>
        <v>#REF!</v>
      </c>
      <c r="I186" s="5" t="e">
        <f>CIG!#REF!</f>
        <v>#REF!</v>
      </c>
      <c r="J186" s="6" t="e">
        <f>CIG!#REF!</f>
        <v>#REF!</v>
      </c>
      <c r="K186" s="10" t="e">
        <f>CIG!#REF!</f>
        <v>#REF!</v>
      </c>
      <c r="L186" s="97" t="e">
        <f>CIG!#REF!</f>
        <v>#REF!</v>
      </c>
      <c r="M186" s="12" t="e">
        <f>CIG!#REF!</f>
        <v>#REF!</v>
      </c>
      <c r="N186" s="4" t="e">
        <f>CIG!#REF!</f>
        <v>#REF!</v>
      </c>
      <c r="O186" s="18" t="e">
        <f>CIG!#REF!</f>
        <v>#REF!</v>
      </c>
      <c r="P186" s="19">
        <f t="shared" si="12"/>
        <v>1179.3800000000001</v>
      </c>
      <c r="Q186" s="20" t="e">
        <f t="shared" si="13"/>
        <v>#REF!</v>
      </c>
      <c r="V186" s="13">
        <v>1179.3800000000001</v>
      </c>
      <c r="AC186" s="15"/>
    </row>
    <row r="187" spans="1:29" x14ac:dyDescent="0.25">
      <c r="A187" s="8" t="e">
        <f>CIG!#REF!</f>
        <v>#REF!</v>
      </c>
      <c r="B187" s="2" t="e">
        <f>CIG!#REF!</f>
        <v>#REF!</v>
      </c>
      <c r="C187" s="12" t="e">
        <f>CIG!#REF!</f>
        <v>#REF!</v>
      </c>
      <c r="D187" s="4" t="e">
        <f t="shared" si="11"/>
        <v>#REF!</v>
      </c>
      <c r="E187" s="2" t="e">
        <f t="shared" si="10"/>
        <v>#REF!</v>
      </c>
      <c r="F187" s="9" t="e">
        <f>CIG!#REF!</f>
        <v>#REF!</v>
      </c>
      <c r="G187" s="11" t="e">
        <f>CIG!#REF!</f>
        <v>#REF!</v>
      </c>
      <c r="H187" s="17" t="e">
        <f>CIG!#REF!</f>
        <v>#REF!</v>
      </c>
      <c r="I187" s="5" t="e">
        <f>CIG!#REF!</f>
        <v>#REF!</v>
      </c>
      <c r="J187" s="6" t="e">
        <f>CIG!#REF!</f>
        <v>#REF!</v>
      </c>
      <c r="K187" s="10" t="e">
        <f>CIG!#REF!</f>
        <v>#REF!</v>
      </c>
      <c r="L187" s="97" t="e">
        <f>CIG!#REF!</f>
        <v>#REF!</v>
      </c>
      <c r="M187" s="12" t="e">
        <f>CIG!#REF!</f>
        <v>#REF!</v>
      </c>
      <c r="N187" s="4" t="e">
        <f>CIG!#REF!</f>
        <v>#REF!</v>
      </c>
      <c r="O187" s="18" t="e">
        <f>CIG!#REF!</f>
        <v>#REF!</v>
      </c>
      <c r="P187" s="19">
        <f t="shared" si="12"/>
        <v>0</v>
      </c>
      <c r="Q187" s="20" t="e">
        <f t="shared" si="13"/>
        <v>#REF!</v>
      </c>
      <c r="AC187" s="15"/>
    </row>
    <row r="188" spans="1:29" x14ac:dyDescent="0.25">
      <c r="A188" s="8" t="e">
        <f>CIG!#REF!</f>
        <v>#REF!</v>
      </c>
      <c r="B188" s="2" t="e">
        <f>CIG!#REF!</f>
        <v>#REF!</v>
      </c>
      <c r="C188" s="12" t="e">
        <f>CIG!#REF!</f>
        <v>#REF!</v>
      </c>
      <c r="D188" s="4" t="e">
        <f t="shared" si="11"/>
        <v>#REF!</v>
      </c>
      <c r="E188" s="2" t="e">
        <f t="shared" si="10"/>
        <v>#REF!</v>
      </c>
      <c r="F188" s="9" t="e">
        <f>CIG!#REF!</f>
        <v>#REF!</v>
      </c>
      <c r="G188" s="11" t="e">
        <f>CIG!#REF!</f>
        <v>#REF!</v>
      </c>
      <c r="H188" s="17" t="e">
        <f>CIG!#REF!</f>
        <v>#REF!</v>
      </c>
      <c r="I188" s="5" t="e">
        <f>CIG!#REF!</f>
        <v>#REF!</v>
      </c>
      <c r="J188" s="6" t="e">
        <f>CIG!#REF!</f>
        <v>#REF!</v>
      </c>
      <c r="K188" s="10" t="e">
        <f>CIG!#REF!</f>
        <v>#REF!</v>
      </c>
      <c r="L188" s="97" t="e">
        <f>CIG!#REF!</f>
        <v>#REF!</v>
      </c>
      <c r="M188" s="12" t="e">
        <f>CIG!#REF!</f>
        <v>#REF!</v>
      </c>
      <c r="N188" s="4" t="e">
        <f>CIG!#REF!</f>
        <v>#REF!</v>
      </c>
      <c r="O188" s="18" t="e">
        <f>CIG!#REF!</f>
        <v>#REF!</v>
      </c>
      <c r="P188" s="19">
        <f t="shared" si="12"/>
        <v>0</v>
      </c>
      <c r="Q188" s="20" t="e">
        <f t="shared" si="13"/>
        <v>#REF!</v>
      </c>
      <c r="AC188" s="15"/>
    </row>
    <row r="189" spans="1:29" x14ac:dyDescent="0.25">
      <c r="A189" s="8" t="e">
        <f>CIG!#REF!</f>
        <v>#REF!</v>
      </c>
      <c r="B189" s="2" t="e">
        <f>CIG!#REF!</f>
        <v>#REF!</v>
      </c>
      <c r="C189" s="12" t="e">
        <f>CIG!#REF!</f>
        <v>#REF!</v>
      </c>
      <c r="D189" s="4" t="e">
        <f t="shared" si="11"/>
        <v>#REF!</v>
      </c>
      <c r="E189" s="2" t="e">
        <f t="shared" si="10"/>
        <v>#REF!</v>
      </c>
      <c r="F189" s="9" t="e">
        <f>CIG!#REF!</f>
        <v>#REF!</v>
      </c>
      <c r="G189" s="11" t="e">
        <f>CIG!#REF!</f>
        <v>#REF!</v>
      </c>
      <c r="H189" s="17" t="e">
        <f>CIG!#REF!</f>
        <v>#REF!</v>
      </c>
      <c r="I189" s="5" t="e">
        <f>CIG!#REF!</f>
        <v>#REF!</v>
      </c>
      <c r="J189" s="6" t="e">
        <f>CIG!#REF!</f>
        <v>#REF!</v>
      </c>
      <c r="K189" s="10" t="e">
        <f>CIG!#REF!</f>
        <v>#REF!</v>
      </c>
      <c r="L189" s="97" t="e">
        <f>CIG!#REF!</f>
        <v>#REF!</v>
      </c>
      <c r="M189" s="12" t="e">
        <f>CIG!#REF!</f>
        <v>#REF!</v>
      </c>
      <c r="N189" s="4" t="e">
        <f>CIG!#REF!</f>
        <v>#REF!</v>
      </c>
      <c r="O189" s="18" t="e">
        <f>CIG!#REF!</f>
        <v>#REF!</v>
      </c>
      <c r="P189" s="19">
        <f t="shared" si="12"/>
        <v>0</v>
      </c>
      <c r="Q189" s="20" t="e">
        <f t="shared" si="13"/>
        <v>#REF!</v>
      </c>
      <c r="AC189" s="15"/>
    </row>
    <row r="190" spans="1:29" x14ac:dyDescent="0.25">
      <c r="A190" s="8" t="e">
        <f>CIG!#REF!</f>
        <v>#REF!</v>
      </c>
      <c r="B190" s="2" t="e">
        <f>CIG!#REF!</f>
        <v>#REF!</v>
      </c>
      <c r="C190" s="12" t="e">
        <f>CIG!#REF!</f>
        <v>#REF!</v>
      </c>
      <c r="D190" s="4" t="e">
        <f t="shared" si="11"/>
        <v>#REF!</v>
      </c>
      <c r="E190" s="2" t="e">
        <f t="shared" si="10"/>
        <v>#REF!</v>
      </c>
      <c r="F190" s="9" t="e">
        <f>CIG!#REF!</f>
        <v>#REF!</v>
      </c>
      <c r="G190" s="11" t="e">
        <f>CIG!#REF!</f>
        <v>#REF!</v>
      </c>
      <c r="H190" s="17" t="e">
        <f>CIG!#REF!</f>
        <v>#REF!</v>
      </c>
      <c r="I190" s="5" t="e">
        <f>CIG!#REF!</f>
        <v>#REF!</v>
      </c>
      <c r="J190" s="6" t="e">
        <f>CIG!#REF!</f>
        <v>#REF!</v>
      </c>
      <c r="K190" s="10" t="e">
        <f>CIG!#REF!</f>
        <v>#REF!</v>
      </c>
      <c r="L190" s="97" t="e">
        <f>CIG!#REF!</f>
        <v>#REF!</v>
      </c>
      <c r="M190" s="12" t="e">
        <f>CIG!#REF!</f>
        <v>#REF!</v>
      </c>
      <c r="N190" s="4" t="e">
        <f>CIG!#REF!</f>
        <v>#REF!</v>
      </c>
      <c r="O190" s="18" t="e">
        <f>CIG!#REF!</f>
        <v>#REF!</v>
      </c>
      <c r="P190" s="19">
        <f t="shared" si="12"/>
        <v>0</v>
      </c>
      <c r="Q190" s="20" t="e">
        <f t="shared" si="13"/>
        <v>#REF!</v>
      </c>
      <c r="AC190" s="15"/>
    </row>
    <row r="191" spans="1:29" x14ac:dyDescent="0.25">
      <c r="A191" s="8" t="e">
        <f>CIG!#REF!</f>
        <v>#REF!</v>
      </c>
      <c r="B191" s="2" t="e">
        <f>CIG!#REF!</f>
        <v>#REF!</v>
      </c>
      <c r="C191" s="12" t="e">
        <f>CIG!#REF!</f>
        <v>#REF!</v>
      </c>
      <c r="D191" s="4" t="e">
        <f t="shared" si="11"/>
        <v>#REF!</v>
      </c>
      <c r="E191" s="2" t="e">
        <f t="shared" si="10"/>
        <v>#REF!</v>
      </c>
      <c r="F191" s="9" t="e">
        <f>CIG!#REF!</f>
        <v>#REF!</v>
      </c>
      <c r="G191" s="11" t="e">
        <f>CIG!#REF!</f>
        <v>#REF!</v>
      </c>
      <c r="H191" s="17" t="e">
        <f>CIG!#REF!</f>
        <v>#REF!</v>
      </c>
      <c r="I191" s="5" t="e">
        <f>CIG!#REF!</f>
        <v>#REF!</v>
      </c>
      <c r="J191" s="6" t="e">
        <f>CIG!#REF!</f>
        <v>#REF!</v>
      </c>
      <c r="K191" s="10" t="e">
        <f>CIG!#REF!</f>
        <v>#REF!</v>
      </c>
      <c r="L191" s="97" t="e">
        <f>CIG!#REF!</f>
        <v>#REF!</v>
      </c>
      <c r="M191" s="12" t="e">
        <f>CIG!#REF!</f>
        <v>#REF!</v>
      </c>
      <c r="N191" s="4" t="e">
        <f>CIG!#REF!</f>
        <v>#REF!</v>
      </c>
      <c r="O191" s="18" t="e">
        <f>CIG!#REF!</f>
        <v>#REF!</v>
      </c>
      <c r="P191" s="19">
        <f t="shared" si="12"/>
        <v>2050</v>
      </c>
      <c r="Q191" s="20" t="e">
        <f t="shared" si="13"/>
        <v>#REF!</v>
      </c>
      <c r="R191" s="13">
        <v>2050</v>
      </c>
      <c r="AC191" s="15"/>
    </row>
    <row r="192" spans="1:29" x14ac:dyDescent="0.25">
      <c r="A192" s="8" t="e">
        <f>CIG!#REF!</f>
        <v>#REF!</v>
      </c>
      <c r="B192" s="2" t="e">
        <f>CIG!#REF!</f>
        <v>#REF!</v>
      </c>
      <c r="C192" s="12" t="e">
        <f>CIG!#REF!</f>
        <v>#REF!</v>
      </c>
      <c r="D192" s="4" t="e">
        <f t="shared" si="11"/>
        <v>#REF!</v>
      </c>
      <c r="E192" s="2" t="e">
        <f t="shared" si="10"/>
        <v>#REF!</v>
      </c>
      <c r="F192" s="9" t="e">
        <f>CIG!#REF!</f>
        <v>#REF!</v>
      </c>
      <c r="G192" s="11" t="e">
        <f>CIG!#REF!</f>
        <v>#REF!</v>
      </c>
      <c r="H192" s="17" t="e">
        <f>CIG!#REF!</f>
        <v>#REF!</v>
      </c>
      <c r="I192" s="5" t="e">
        <f>CIG!#REF!</f>
        <v>#REF!</v>
      </c>
      <c r="J192" s="6" t="e">
        <f>CIG!#REF!</f>
        <v>#REF!</v>
      </c>
      <c r="K192" s="10" t="e">
        <f>CIG!#REF!</f>
        <v>#REF!</v>
      </c>
      <c r="L192" s="97" t="e">
        <f>CIG!#REF!</f>
        <v>#REF!</v>
      </c>
      <c r="M192" s="12" t="e">
        <f>CIG!#REF!</f>
        <v>#REF!</v>
      </c>
      <c r="N192" s="4" t="e">
        <f>CIG!#REF!</f>
        <v>#REF!</v>
      </c>
      <c r="O192" s="18" t="e">
        <f>CIG!#REF!</f>
        <v>#REF!</v>
      </c>
      <c r="P192" s="19">
        <f t="shared" si="12"/>
        <v>0</v>
      </c>
      <c r="Q192" s="20" t="e">
        <f t="shared" si="13"/>
        <v>#REF!</v>
      </c>
      <c r="AC192" s="15"/>
    </row>
    <row r="193" spans="1:29" x14ac:dyDescent="0.25">
      <c r="A193" s="8" t="e">
        <f>CIG!#REF!</f>
        <v>#REF!</v>
      </c>
      <c r="B193" s="2" t="e">
        <f>CIG!#REF!</f>
        <v>#REF!</v>
      </c>
      <c r="C193" s="12" t="e">
        <f>CIG!#REF!</f>
        <v>#REF!</v>
      </c>
      <c r="D193" s="4" t="e">
        <f t="shared" si="11"/>
        <v>#REF!</v>
      </c>
      <c r="E193" s="2" t="e">
        <f t="shared" si="10"/>
        <v>#REF!</v>
      </c>
      <c r="F193" s="9" t="e">
        <f>CIG!#REF!</f>
        <v>#REF!</v>
      </c>
      <c r="G193" s="11" t="e">
        <f>CIG!#REF!</f>
        <v>#REF!</v>
      </c>
      <c r="H193" s="17" t="e">
        <f>CIG!#REF!</f>
        <v>#REF!</v>
      </c>
      <c r="I193" s="5" t="e">
        <f>CIG!#REF!</f>
        <v>#REF!</v>
      </c>
      <c r="J193" s="6" t="e">
        <f>CIG!#REF!</f>
        <v>#REF!</v>
      </c>
      <c r="K193" s="10" t="e">
        <f>CIG!#REF!</f>
        <v>#REF!</v>
      </c>
      <c r="L193" s="97" t="e">
        <f>CIG!#REF!</f>
        <v>#REF!</v>
      </c>
      <c r="M193" s="12" t="e">
        <f>CIG!#REF!</f>
        <v>#REF!</v>
      </c>
      <c r="N193" s="4" t="e">
        <f>CIG!#REF!</f>
        <v>#REF!</v>
      </c>
      <c r="O193" s="18" t="e">
        <f>CIG!#REF!</f>
        <v>#REF!</v>
      </c>
      <c r="P193" s="19">
        <f t="shared" si="12"/>
        <v>0</v>
      </c>
      <c r="Q193" s="20" t="e">
        <f t="shared" si="13"/>
        <v>#REF!</v>
      </c>
      <c r="AC193" s="15"/>
    </row>
    <row r="194" spans="1:29" x14ac:dyDescent="0.25">
      <c r="A194" s="8" t="e">
        <f>CIG!#REF!</f>
        <v>#REF!</v>
      </c>
      <c r="B194" s="2" t="e">
        <f>CIG!#REF!</f>
        <v>#REF!</v>
      </c>
      <c r="C194" s="12" t="e">
        <f>CIG!#REF!</f>
        <v>#REF!</v>
      </c>
      <c r="D194" s="4" t="e">
        <f t="shared" si="11"/>
        <v>#REF!</v>
      </c>
      <c r="E194" s="2" t="e">
        <f t="shared" ref="E194:E228" si="14">YEAR(C194)</f>
        <v>#REF!</v>
      </c>
      <c r="F194" s="9" t="e">
        <f>CIG!#REF!</f>
        <v>#REF!</v>
      </c>
      <c r="G194" s="11" t="e">
        <f>CIG!#REF!</f>
        <v>#REF!</v>
      </c>
      <c r="H194" s="17" t="e">
        <f>CIG!#REF!</f>
        <v>#REF!</v>
      </c>
      <c r="I194" s="5" t="e">
        <f>CIG!#REF!</f>
        <v>#REF!</v>
      </c>
      <c r="J194" s="6" t="e">
        <f>CIG!#REF!</f>
        <v>#REF!</v>
      </c>
      <c r="K194" s="10" t="e">
        <f>CIG!#REF!</f>
        <v>#REF!</v>
      </c>
      <c r="L194" s="97" t="e">
        <f>CIG!#REF!</f>
        <v>#REF!</v>
      </c>
      <c r="M194" s="12" t="e">
        <f>CIG!#REF!</f>
        <v>#REF!</v>
      </c>
      <c r="N194" s="4" t="e">
        <f>CIG!#REF!</f>
        <v>#REF!</v>
      </c>
      <c r="O194" s="18" t="e">
        <f>CIG!#REF!</f>
        <v>#REF!</v>
      </c>
      <c r="P194" s="19">
        <f t="shared" ref="P194:P246" si="15">+SUM(R194:AC194)</f>
        <v>0</v>
      </c>
      <c r="Q194" s="20" t="e">
        <f t="shared" ref="Q194:Q246" si="16">+O194-P194</f>
        <v>#REF!</v>
      </c>
      <c r="AC194" s="15"/>
    </row>
    <row r="195" spans="1:29" x14ac:dyDescent="0.25">
      <c r="A195" s="8" t="e">
        <f>CIG!#REF!</f>
        <v>#REF!</v>
      </c>
      <c r="B195" s="2" t="e">
        <f>CIG!#REF!</f>
        <v>#REF!</v>
      </c>
      <c r="C195" s="12" t="e">
        <f>CIG!#REF!</f>
        <v>#REF!</v>
      </c>
      <c r="D195" s="4" t="e">
        <f t="shared" ref="D195:D228" si="17">MONTH(C195)</f>
        <v>#REF!</v>
      </c>
      <c r="E195" s="2" t="e">
        <f t="shared" si="14"/>
        <v>#REF!</v>
      </c>
      <c r="F195" s="9" t="e">
        <f>CIG!#REF!</f>
        <v>#REF!</v>
      </c>
      <c r="G195" s="11" t="e">
        <f>CIG!#REF!</f>
        <v>#REF!</v>
      </c>
      <c r="H195" s="17" t="e">
        <f>CIG!#REF!</f>
        <v>#REF!</v>
      </c>
      <c r="I195" s="5" t="e">
        <f>CIG!#REF!</f>
        <v>#REF!</v>
      </c>
      <c r="J195" s="6" t="e">
        <f>CIG!#REF!</f>
        <v>#REF!</v>
      </c>
      <c r="K195" s="10" t="e">
        <f>CIG!#REF!</f>
        <v>#REF!</v>
      </c>
      <c r="L195" s="97" t="e">
        <f>CIG!#REF!</f>
        <v>#REF!</v>
      </c>
      <c r="M195" s="12" t="e">
        <f>CIG!#REF!</f>
        <v>#REF!</v>
      </c>
      <c r="N195" s="4" t="e">
        <f>CIG!#REF!</f>
        <v>#REF!</v>
      </c>
      <c r="O195" s="18" t="e">
        <f>CIG!#REF!</f>
        <v>#REF!</v>
      </c>
      <c r="P195" s="19">
        <f t="shared" si="15"/>
        <v>0</v>
      </c>
      <c r="Q195" s="20" t="e">
        <f t="shared" si="16"/>
        <v>#REF!</v>
      </c>
      <c r="AC195" s="15"/>
    </row>
    <row r="196" spans="1:29" x14ac:dyDescent="0.25">
      <c r="A196" s="8" t="e">
        <f>CIG!#REF!</f>
        <v>#REF!</v>
      </c>
      <c r="B196" s="2" t="e">
        <f>CIG!#REF!</f>
        <v>#REF!</v>
      </c>
      <c r="C196" s="12" t="e">
        <f>CIG!#REF!</f>
        <v>#REF!</v>
      </c>
      <c r="D196" s="4" t="e">
        <f t="shared" si="17"/>
        <v>#REF!</v>
      </c>
      <c r="E196" s="2" t="e">
        <f t="shared" si="14"/>
        <v>#REF!</v>
      </c>
      <c r="F196" s="9" t="e">
        <f>CIG!#REF!</f>
        <v>#REF!</v>
      </c>
      <c r="G196" s="11" t="e">
        <f>CIG!#REF!</f>
        <v>#REF!</v>
      </c>
      <c r="H196" s="17" t="e">
        <f>CIG!#REF!</f>
        <v>#REF!</v>
      </c>
      <c r="I196" s="5" t="e">
        <f>CIG!#REF!</f>
        <v>#REF!</v>
      </c>
      <c r="J196" s="6" t="e">
        <f>CIG!#REF!</f>
        <v>#REF!</v>
      </c>
      <c r="K196" s="10" t="e">
        <f>CIG!#REF!</f>
        <v>#REF!</v>
      </c>
      <c r="L196" s="97" t="e">
        <f>CIG!#REF!</f>
        <v>#REF!</v>
      </c>
      <c r="M196" s="12" t="e">
        <f>CIG!#REF!</f>
        <v>#REF!</v>
      </c>
      <c r="N196" s="4" t="e">
        <f>CIG!#REF!</f>
        <v>#REF!</v>
      </c>
      <c r="O196" s="18" t="e">
        <f>CIG!#REF!</f>
        <v>#REF!</v>
      </c>
      <c r="P196" s="19">
        <f t="shared" si="15"/>
        <v>0</v>
      </c>
      <c r="Q196" s="20" t="e">
        <f t="shared" si="16"/>
        <v>#REF!</v>
      </c>
      <c r="AC196" s="15"/>
    </row>
    <row r="197" spans="1:29" x14ac:dyDescent="0.25">
      <c r="A197" s="8" t="e">
        <f>CIG!#REF!</f>
        <v>#REF!</v>
      </c>
      <c r="B197" s="2" t="e">
        <f>CIG!#REF!</f>
        <v>#REF!</v>
      </c>
      <c r="C197" s="12" t="e">
        <f>CIG!#REF!</f>
        <v>#REF!</v>
      </c>
      <c r="D197" s="4" t="e">
        <f t="shared" si="17"/>
        <v>#REF!</v>
      </c>
      <c r="E197" s="2" t="e">
        <f t="shared" si="14"/>
        <v>#REF!</v>
      </c>
      <c r="F197" s="9" t="e">
        <f>CIG!#REF!</f>
        <v>#REF!</v>
      </c>
      <c r="G197" s="11" t="e">
        <f>CIG!#REF!</f>
        <v>#REF!</v>
      </c>
      <c r="H197" s="17" t="e">
        <f>CIG!#REF!</f>
        <v>#REF!</v>
      </c>
      <c r="I197" s="5" t="e">
        <f>CIG!#REF!</f>
        <v>#REF!</v>
      </c>
      <c r="J197" s="6" t="e">
        <f>CIG!#REF!</f>
        <v>#REF!</v>
      </c>
      <c r="K197" s="10" t="e">
        <f>CIG!#REF!</f>
        <v>#REF!</v>
      </c>
      <c r="L197" s="97" t="e">
        <f>CIG!#REF!</f>
        <v>#REF!</v>
      </c>
      <c r="M197" s="12" t="e">
        <f>CIG!#REF!</f>
        <v>#REF!</v>
      </c>
      <c r="N197" s="4" t="e">
        <f>CIG!#REF!</f>
        <v>#REF!</v>
      </c>
      <c r="O197" s="18" t="e">
        <f>CIG!#REF!</f>
        <v>#REF!</v>
      </c>
      <c r="P197" s="19">
        <f t="shared" si="15"/>
        <v>0</v>
      </c>
      <c r="Q197" s="20" t="e">
        <f t="shared" si="16"/>
        <v>#REF!</v>
      </c>
      <c r="AC197" s="15"/>
    </row>
    <row r="198" spans="1:29" x14ac:dyDescent="0.25">
      <c r="A198" s="8" t="e">
        <f>CIG!#REF!</f>
        <v>#REF!</v>
      </c>
      <c r="B198" s="2" t="e">
        <f>CIG!#REF!</f>
        <v>#REF!</v>
      </c>
      <c r="C198" s="12" t="e">
        <f>CIG!#REF!</f>
        <v>#REF!</v>
      </c>
      <c r="D198" s="4" t="e">
        <f t="shared" si="17"/>
        <v>#REF!</v>
      </c>
      <c r="E198" s="2" t="e">
        <f t="shared" si="14"/>
        <v>#REF!</v>
      </c>
      <c r="F198" s="9" t="e">
        <f>CIG!#REF!</f>
        <v>#REF!</v>
      </c>
      <c r="G198" s="11" t="e">
        <f>CIG!#REF!</f>
        <v>#REF!</v>
      </c>
      <c r="H198" s="17" t="e">
        <f>CIG!#REF!</f>
        <v>#REF!</v>
      </c>
      <c r="I198" s="5" t="e">
        <f>CIG!#REF!</f>
        <v>#REF!</v>
      </c>
      <c r="J198" s="6" t="e">
        <f>CIG!#REF!</f>
        <v>#REF!</v>
      </c>
      <c r="K198" s="10" t="e">
        <f>CIG!#REF!</f>
        <v>#REF!</v>
      </c>
      <c r="L198" s="97" t="e">
        <f>CIG!#REF!</f>
        <v>#REF!</v>
      </c>
      <c r="M198" s="12" t="e">
        <f>CIG!#REF!</f>
        <v>#REF!</v>
      </c>
      <c r="N198" s="4" t="e">
        <f>CIG!#REF!</f>
        <v>#REF!</v>
      </c>
      <c r="O198" s="18" t="e">
        <f>CIG!#REF!</f>
        <v>#REF!</v>
      </c>
      <c r="P198" s="19">
        <f t="shared" si="15"/>
        <v>0</v>
      </c>
      <c r="Q198" s="20" t="e">
        <f t="shared" si="16"/>
        <v>#REF!</v>
      </c>
      <c r="AC198" s="15"/>
    </row>
    <row r="199" spans="1:29" x14ac:dyDescent="0.25">
      <c r="A199" s="8" t="e">
        <f>CIG!#REF!</f>
        <v>#REF!</v>
      </c>
      <c r="B199" s="2" t="e">
        <f>CIG!#REF!</f>
        <v>#REF!</v>
      </c>
      <c r="C199" s="12" t="e">
        <f>CIG!#REF!</f>
        <v>#REF!</v>
      </c>
      <c r="D199" s="4" t="e">
        <f t="shared" si="17"/>
        <v>#REF!</v>
      </c>
      <c r="E199" s="2" t="e">
        <f t="shared" si="14"/>
        <v>#REF!</v>
      </c>
      <c r="F199" s="9" t="e">
        <f>CIG!#REF!</f>
        <v>#REF!</v>
      </c>
      <c r="G199" s="11" t="e">
        <f>CIG!#REF!</f>
        <v>#REF!</v>
      </c>
      <c r="H199" s="17" t="e">
        <f>CIG!#REF!</f>
        <v>#REF!</v>
      </c>
      <c r="I199" s="5" t="e">
        <f>CIG!#REF!</f>
        <v>#REF!</v>
      </c>
      <c r="J199" s="6" t="e">
        <f>CIG!#REF!</f>
        <v>#REF!</v>
      </c>
      <c r="K199" s="10" t="e">
        <f>CIG!#REF!</f>
        <v>#REF!</v>
      </c>
      <c r="L199" s="97" t="e">
        <f>CIG!#REF!</f>
        <v>#REF!</v>
      </c>
      <c r="M199" s="12" t="e">
        <f>CIG!#REF!</f>
        <v>#REF!</v>
      </c>
      <c r="N199" s="4" t="e">
        <f>CIG!#REF!</f>
        <v>#REF!</v>
      </c>
      <c r="O199" s="18" t="e">
        <f>CIG!#REF!</f>
        <v>#REF!</v>
      </c>
      <c r="P199" s="19">
        <f t="shared" si="15"/>
        <v>0</v>
      </c>
      <c r="Q199" s="20" t="e">
        <f t="shared" si="16"/>
        <v>#REF!</v>
      </c>
      <c r="AC199" s="15"/>
    </row>
    <row r="200" spans="1:29" x14ac:dyDescent="0.25">
      <c r="A200" s="8" t="e">
        <f>CIG!#REF!</f>
        <v>#REF!</v>
      </c>
      <c r="B200" s="2" t="e">
        <f>CIG!#REF!</f>
        <v>#REF!</v>
      </c>
      <c r="C200" s="12" t="e">
        <f>CIG!#REF!</f>
        <v>#REF!</v>
      </c>
      <c r="D200" s="4" t="e">
        <f t="shared" si="17"/>
        <v>#REF!</v>
      </c>
      <c r="E200" s="2" t="e">
        <f t="shared" si="14"/>
        <v>#REF!</v>
      </c>
      <c r="F200" s="9" t="e">
        <f>CIG!#REF!</f>
        <v>#REF!</v>
      </c>
      <c r="G200" s="11" t="e">
        <f>CIG!#REF!</f>
        <v>#REF!</v>
      </c>
      <c r="H200" s="17" t="e">
        <f>CIG!#REF!</f>
        <v>#REF!</v>
      </c>
      <c r="I200" s="5" t="e">
        <f>CIG!#REF!</f>
        <v>#REF!</v>
      </c>
      <c r="J200" s="6" t="e">
        <f>CIG!#REF!</f>
        <v>#REF!</v>
      </c>
      <c r="K200" s="10" t="e">
        <f>CIG!#REF!</f>
        <v>#REF!</v>
      </c>
      <c r="L200" s="97" t="e">
        <f>CIG!#REF!</f>
        <v>#REF!</v>
      </c>
      <c r="M200" s="12" t="e">
        <f>CIG!#REF!</f>
        <v>#REF!</v>
      </c>
      <c r="N200" s="4" t="e">
        <f>CIG!#REF!</f>
        <v>#REF!</v>
      </c>
      <c r="O200" s="18" t="e">
        <f>CIG!#REF!</f>
        <v>#REF!</v>
      </c>
      <c r="P200" s="19">
        <f t="shared" si="15"/>
        <v>0</v>
      </c>
      <c r="Q200" s="20" t="e">
        <f t="shared" si="16"/>
        <v>#REF!</v>
      </c>
      <c r="AC200" s="15"/>
    </row>
    <row r="201" spans="1:29" x14ac:dyDescent="0.25">
      <c r="A201" s="8" t="e">
        <f>CIG!#REF!</f>
        <v>#REF!</v>
      </c>
      <c r="B201" s="2" t="e">
        <f>CIG!#REF!</f>
        <v>#REF!</v>
      </c>
      <c r="C201" s="12" t="e">
        <f>CIG!#REF!</f>
        <v>#REF!</v>
      </c>
      <c r="D201" s="4" t="e">
        <f t="shared" si="17"/>
        <v>#REF!</v>
      </c>
      <c r="E201" s="2" t="e">
        <f t="shared" si="14"/>
        <v>#REF!</v>
      </c>
      <c r="F201" s="9" t="e">
        <f>CIG!#REF!</f>
        <v>#REF!</v>
      </c>
      <c r="G201" s="11" t="e">
        <f>CIG!#REF!</f>
        <v>#REF!</v>
      </c>
      <c r="H201" s="17" t="e">
        <f>CIG!#REF!</f>
        <v>#REF!</v>
      </c>
      <c r="I201" s="5" t="e">
        <f>CIG!#REF!</f>
        <v>#REF!</v>
      </c>
      <c r="J201" s="6" t="e">
        <f>CIG!#REF!</f>
        <v>#REF!</v>
      </c>
      <c r="K201" s="10" t="e">
        <f>CIG!#REF!</f>
        <v>#REF!</v>
      </c>
      <c r="L201" s="97" t="e">
        <f>CIG!#REF!</f>
        <v>#REF!</v>
      </c>
      <c r="M201" s="12" t="e">
        <f>CIG!#REF!</f>
        <v>#REF!</v>
      </c>
      <c r="N201" s="4" t="e">
        <f>CIG!#REF!</f>
        <v>#REF!</v>
      </c>
      <c r="O201" s="18" t="e">
        <f>CIG!#REF!</f>
        <v>#REF!</v>
      </c>
      <c r="P201" s="19">
        <f t="shared" si="15"/>
        <v>0</v>
      </c>
      <c r="Q201" s="20" t="e">
        <f t="shared" si="16"/>
        <v>#REF!</v>
      </c>
      <c r="AC201" s="15"/>
    </row>
    <row r="202" spans="1:29" x14ac:dyDescent="0.25">
      <c r="A202" s="8" t="e">
        <f>CIG!#REF!</f>
        <v>#REF!</v>
      </c>
      <c r="B202" s="2" t="e">
        <f>CIG!#REF!</f>
        <v>#REF!</v>
      </c>
      <c r="C202" s="12" t="e">
        <f>CIG!#REF!</f>
        <v>#REF!</v>
      </c>
      <c r="D202" s="4" t="e">
        <f t="shared" si="17"/>
        <v>#REF!</v>
      </c>
      <c r="E202" s="2" t="e">
        <f t="shared" si="14"/>
        <v>#REF!</v>
      </c>
      <c r="F202" s="9" t="e">
        <f>CIG!#REF!</f>
        <v>#REF!</v>
      </c>
      <c r="G202" s="11" t="e">
        <f>CIG!#REF!</f>
        <v>#REF!</v>
      </c>
      <c r="H202" s="17" t="e">
        <f>CIG!#REF!</f>
        <v>#REF!</v>
      </c>
      <c r="I202" s="5" t="e">
        <f>CIG!#REF!</f>
        <v>#REF!</v>
      </c>
      <c r="J202" s="6" t="e">
        <f>CIG!#REF!</f>
        <v>#REF!</v>
      </c>
      <c r="K202" s="10" t="e">
        <f>CIG!#REF!</f>
        <v>#REF!</v>
      </c>
      <c r="L202" s="97" t="e">
        <f>CIG!#REF!</f>
        <v>#REF!</v>
      </c>
      <c r="M202" s="12" t="e">
        <f>CIG!#REF!</f>
        <v>#REF!</v>
      </c>
      <c r="N202" s="4" t="e">
        <f>CIG!#REF!</f>
        <v>#REF!</v>
      </c>
      <c r="O202" s="18" t="e">
        <f>CIG!#REF!</f>
        <v>#REF!</v>
      </c>
      <c r="P202" s="19">
        <f t="shared" si="15"/>
        <v>133</v>
      </c>
      <c r="Q202" s="20" t="e">
        <f t="shared" si="16"/>
        <v>#REF!</v>
      </c>
      <c r="V202" s="13">
        <v>133</v>
      </c>
      <c r="AC202" s="15"/>
    </row>
    <row r="203" spans="1:29" x14ac:dyDescent="0.25">
      <c r="A203" s="8" t="e">
        <f>CIG!#REF!</f>
        <v>#REF!</v>
      </c>
      <c r="B203" s="2" t="e">
        <f>CIG!#REF!</f>
        <v>#REF!</v>
      </c>
      <c r="C203" s="12" t="e">
        <f>CIG!#REF!</f>
        <v>#REF!</v>
      </c>
      <c r="D203" s="4" t="e">
        <f t="shared" si="17"/>
        <v>#REF!</v>
      </c>
      <c r="E203" s="2" t="e">
        <f t="shared" si="14"/>
        <v>#REF!</v>
      </c>
      <c r="F203" s="9" t="e">
        <f>CIG!#REF!</f>
        <v>#REF!</v>
      </c>
      <c r="G203" s="11" t="e">
        <f>CIG!#REF!</f>
        <v>#REF!</v>
      </c>
      <c r="H203" s="17" t="e">
        <f>CIG!#REF!</f>
        <v>#REF!</v>
      </c>
      <c r="I203" s="5" t="e">
        <f>CIG!#REF!</f>
        <v>#REF!</v>
      </c>
      <c r="J203" s="6" t="e">
        <f>CIG!#REF!</f>
        <v>#REF!</v>
      </c>
      <c r="K203" s="10" t="e">
        <f>CIG!#REF!</f>
        <v>#REF!</v>
      </c>
      <c r="L203" s="97" t="e">
        <f>CIG!#REF!</f>
        <v>#REF!</v>
      </c>
      <c r="M203" s="12" t="e">
        <f>CIG!#REF!</f>
        <v>#REF!</v>
      </c>
      <c r="N203" s="4" t="e">
        <f>CIG!#REF!</f>
        <v>#REF!</v>
      </c>
      <c r="O203" s="18" t="e">
        <f>CIG!#REF!</f>
        <v>#REF!</v>
      </c>
      <c r="P203" s="19">
        <f t="shared" si="15"/>
        <v>0</v>
      </c>
      <c r="Q203" s="20" t="e">
        <f t="shared" si="16"/>
        <v>#REF!</v>
      </c>
      <c r="AC203" s="15"/>
    </row>
    <row r="204" spans="1:29" x14ac:dyDescent="0.25">
      <c r="A204" s="8" t="e">
        <f>CIG!#REF!</f>
        <v>#REF!</v>
      </c>
      <c r="B204" s="2" t="e">
        <f>CIG!#REF!</f>
        <v>#REF!</v>
      </c>
      <c r="C204" s="12" t="e">
        <f>CIG!#REF!</f>
        <v>#REF!</v>
      </c>
      <c r="D204" s="4" t="e">
        <f t="shared" si="17"/>
        <v>#REF!</v>
      </c>
      <c r="E204" s="2" t="e">
        <f t="shared" si="14"/>
        <v>#REF!</v>
      </c>
      <c r="F204" s="9" t="e">
        <f>CIG!#REF!</f>
        <v>#REF!</v>
      </c>
      <c r="G204" s="11" t="e">
        <f>CIG!#REF!</f>
        <v>#REF!</v>
      </c>
      <c r="H204" s="17" t="e">
        <f>CIG!#REF!</f>
        <v>#REF!</v>
      </c>
      <c r="I204" s="5" t="e">
        <f>CIG!#REF!</f>
        <v>#REF!</v>
      </c>
      <c r="J204" s="6" t="e">
        <f>CIG!#REF!</f>
        <v>#REF!</v>
      </c>
      <c r="K204" s="10" t="e">
        <f>CIG!#REF!</f>
        <v>#REF!</v>
      </c>
      <c r="L204" s="97" t="e">
        <f>CIG!#REF!</f>
        <v>#REF!</v>
      </c>
      <c r="M204" s="12" t="e">
        <f>CIG!#REF!</f>
        <v>#REF!</v>
      </c>
      <c r="N204" s="4" t="e">
        <f>CIG!#REF!</f>
        <v>#REF!</v>
      </c>
      <c r="O204" s="18" t="e">
        <f>CIG!#REF!</f>
        <v>#REF!</v>
      </c>
      <c r="P204" s="19">
        <f t="shared" si="15"/>
        <v>0</v>
      </c>
      <c r="Q204" s="20" t="e">
        <f t="shared" si="16"/>
        <v>#REF!</v>
      </c>
      <c r="AC204" s="15"/>
    </row>
    <row r="205" spans="1:29" x14ac:dyDescent="0.25">
      <c r="A205" s="8" t="e">
        <f>CIG!#REF!</f>
        <v>#REF!</v>
      </c>
      <c r="B205" s="2" t="e">
        <f>CIG!#REF!</f>
        <v>#REF!</v>
      </c>
      <c r="C205" s="12" t="e">
        <f>CIG!#REF!</f>
        <v>#REF!</v>
      </c>
      <c r="D205" s="4" t="e">
        <f t="shared" si="17"/>
        <v>#REF!</v>
      </c>
      <c r="E205" s="2" t="e">
        <f t="shared" si="14"/>
        <v>#REF!</v>
      </c>
      <c r="F205" s="9" t="e">
        <f>CIG!#REF!</f>
        <v>#REF!</v>
      </c>
      <c r="G205" s="11" t="e">
        <f>CIG!#REF!</f>
        <v>#REF!</v>
      </c>
      <c r="H205" s="17" t="e">
        <f>CIG!#REF!</f>
        <v>#REF!</v>
      </c>
      <c r="I205" s="5" t="e">
        <f>CIG!#REF!</f>
        <v>#REF!</v>
      </c>
      <c r="J205" s="6" t="e">
        <f>CIG!#REF!</f>
        <v>#REF!</v>
      </c>
      <c r="K205" s="10" t="e">
        <f>CIG!#REF!</f>
        <v>#REF!</v>
      </c>
      <c r="L205" s="97" t="e">
        <f>CIG!#REF!</f>
        <v>#REF!</v>
      </c>
      <c r="M205" s="12" t="e">
        <f>CIG!#REF!</f>
        <v>#REF!</v>
      </c>
      <c r="N205" s="4" t="e">
        <f>CIG!#REF!</f>
        <v>#REF!</v>
      </c>
      <c r="O205" s="18" t="e">
        <f>CIG!#REF!</f>
        <v>#REF!</v>
      </c>
      <c r="P205" s="19">
        <f t="shared" si="15"/>
        <v>0</v>
      </c>
      <c r="Q205" s="20" t="e">
        <f t="shared" si="16"/>
        <v>#REF!</v>
      </c>
      <c r="AC205" s="15"/>
    </row>
    <row r="206" spans="1:29" x14ac:dyDescent="0.25">
      <c r="A206" s="8" t="e">
        <f>CIG!#REF!</f>
        <v>#REF!</v>
      </c>
      <c r="B206" s="2" t="e">
        <f>CIG!#REF!</f>
        <v>#REF!</v>
      </c>
      <c r="C206" s="12" t="e">
        <f>CIG!#REF!</f>
        <v>#REF!</v>
      </c>
      <c r="D206" s="4" t="e">
        <f t="shared" si="17"/>
        <v>#REF!</v>
      </c>
      <c r="E206" s="2" t="e">
        <f t="shared" si="14"/>
        <v>#REF!</v>
      </c>
      <c r="F206" s="9" t="e">
        <f>CIG!#REF!</f>
        <v>#REF!</v>
      </c>
      <c r="G206" s="11" t="e">
        <f>CIG!#REF!</f>
        <v>#REF!</v>
      </c>
      <c r="H206" s="17" t="e">
        <f>CIG!#REF!</f>
        <v>#REF!</v>
      </c>
      <c r="I206" s="5" t="e">
        <f>CIG!#REF!</f>
        <v>#REF!</v>
      </c>
      <c r="J206" s="6" t="e">
        <f>CIG!#REF!</f>
        <v>#REF!</v>
      </c>
      <c r="K206" s="10" t="e">
        <f>CIG!#REF!</f>
        <v>#REF!</v>
      </c>
      <c r="L206" s="97" t="e">
        <f>CIG!#REF!</f>
        <v>#REF!</v>
      </c>
      <c r="M206" s="12" t="e">
        <f>CIG!#REF!</f>
        <v>#REF!</v>
      </c>
      <c r="N206" s="4" t="e">
        <f>CIG!#REF!</f>
        <v>#REF!</v>
      </c>
      <c r="O206" s="18" t="e">
        <f>CIG!#REF!</f>
        <v>#REF!</v>
      </c>
      <c r="P206" s="19">
        <f t="shared" si="15"/>
        <v>0</v>
      </c>
      <c r="Q206" s="20" t="e">
        <f t="shared" si="16"/>
        <v>#REF!</v>
      </c>
      <c r="AC206" s="15"/>
    </row>
    <row r="207" spans="1:29" x14ac:dyDescent="0.25">
      <c r="A207" s="8" t="e">
        <f>CIG!#REF!</f>
        <v>#REF!</v>
      </c>
      <c r="B207" s="2" t="e">
        <f>CIG!#REF!</f>
        <v>#REF!</v>
      </c>
      <c r="C207" s="12" t="e">
        <f>CIG!#REF!</f>
        <v>#REF!</v>
      </c>
      <c r="D207" s="4" t="e">
        <f t="shared" si="17"/>
        <v>#REF!</v>
      </c>
      <c r="E207" s="2" t="e">
        <f t="shared" si="14"/>
        <v>#REF!</v>
      </c>
      <c r="F207" s="9" t="e">
        <f>CIG!#REF!</f>
        <v>#REF!</v>
      </c>
      <c r="G207" s="11" t="e">
        <f>CIG!#REF!</f>
        <v>#REF!</v>
      </c>
      <c r="H207" s="17" t="e">
        <f>CIG!#REF!</f>
        <v>#REF!</v>
      </c>
      <c r="I207" s="5" t="e">
        <f>CIG!#REF!</f>
        <v>#REF!</v>
      </c>
      <c r="J207" s="6" t="e">
        <f>CIG!#REF!</f>
        <v>#REF!</v>
      </c>
      <c r="K207" s="10" t="e">
        <f>CIG!#REF!</f>
        <v>#REF!</v>
      </c>
      <c r="L207" s="97" t="e">
        <f>CIG!#REF!</f>
        <v>#REF!</v>
      </c>
      <c r="M207" s="12" t="e">
        <f>CIG!#REF!</f>
        <v>#REF!</v>
      </c>
      <c r="N207" s="4" t="e">
        <f>CIG!#REF!</f>
        <v>#REF!</v>
      </c>
      <c r="O207" s="18" t="e">
        <f>CIG!#REF!</f>
        <v>#REF!</v>
      </c>
      <c r="P207" s="19">
        <f t="shared" si="15"/>
        <v>0</v>
      </c>
      <c r="Q207" s="20" t="e">
        <f t="shared" si="16"/>
        <v>#REF!</v>
      </c>
      <c r="AC207" s="15"/>
    </row>
    <row r="208" spans="1:29" x14ac:dyDescent="0.25">
      <c r="A208" s="8" t="e">
        <f>CIG!#REF!</f>
        <v>#REF!</v>
      </c>
      <c r="B208" s="2" t="e">
        <f>CIG!#REF!</f>
        <v>#REF!</v>
      </c>
      <c r="C208" s="12" t="e">
        <f>CIG!#REF!</f>
        <v>#REF!</v>
      </c>
      <c r="D208" s="4" t="e">
        <f t="shared" si="17"/>
        <v>#REF!</v>
      </c>
      <c r="E208" s="2" t="e">
        <f t="shared" si="14"/>
        <v>#REF!</v>
      </c>
      <c r="F208" s="9" t="e">
        <f>CIG!#REF!</f>
        <v>#REF!</v>
      </c>
      <c r="G208" s="11" t="e">
        <f>CIG!#REF!</f>
        <v>#REF!</v>
      </c>
      <c r="H208" s="17" t="e">
        <f>CIG!#REF!</f>
        <v>#REF!</v>
      </c>
      <c r="I208" s="5" t="e">
        <f>CIG!#REF!</f>
        <v>#REF!</v>
      </c>
      <c r="J208" s="6" t="e">
        <f>CIG!#REF!</f>
        <v>#REF!</v>
      </c>
      <c r="K208" s="10" t="e">
        <f>CIG!#REF!</f>
        <v>#REF!</v>
      </c>
      <c r="L208" s="97" t="e">
        <f>CIG!#REF!</f>
        <v>#REF!</v>
      </c>
      <c r="M208" s="12" t="e">
        <f>CIG!#REF!</f>
        <v>#REF!</v>
      </c>
      <c r="N208" s="4" t="e">
        <f>CIG!#REF!</f>
        <v>#REF!</v>
      </c>
      <c r="O208" s="18" t="e">
        <f>CIG!#REF!</f>
        <v>#REF!</v>
      </c>
      <c r="P208" s="19">
        <f t="shared" si="15"/>
        <v>0</v>
      </c>
      <c r="Q208" s="20" t="e">
        <f t="shared" si="16"/>
        <v>#REF!</v>
      </c>
      <c r="AC208" s="15"/>
    </row>
    <row r="209" spans="1:29" x14ac:dyDescent="0.25">
      <c r="A209" s="8" t="e">
        <f>CIG!#REF!</f>
        <v>#REF!</v>
      </c>
      <c r="B209" s="2" t="e">
        <f>CIG!#REF!</f>
        <v>#REF!</v>
      </c>
      <c r="C209" s="12" t="e">
        <f>CIG!#REF!</f>
        <v>#REF!</v>
      </c>
      <c r="D209" s="4" t="e">
        <f t="shared" si="17"/>
        <v>#REF!</v>
      </c>
      <c r="E209" s="2" t="e">
        <f t="shared" si="14"/>
        <v>#REF!</v>
      </c>
      <c r="F209" s="9" t="e">
        <f>CIG!#REF!</f>
        <v>#REF!</v>
      </c>
      <c r="G209" s="11" t="e">
        <f>CIG!#REF!</f>
        <v>#REF!</v>
      </c>
      <c r="H209" s="17" t="e">
        <f>CIG!#REF!</f>
        <v>#REF!</v>
      </c>
      <c r="I209" s="5" t="e">
        <f>CIG!#REF!</f>
        <v>#REF!</v>
      </c>
      <c r="J209" s="6" t="e">
        <f>CIG!#REF!</f>
        <v>#REF!</v>
      </c>
      <c r="K209" s="10" t="e">
        <f>CIG!#REF!</f>
        <v>#REF!</v>
      </c>
      <c r="L209" s="97" t="e">
        <f>CIG!#REF!</f>
        <v>#REF!</v>
      </c>
      <c r="M209" s="12" t="e">
        <f>CIG!#REF!</f>
        <v>#REF!</v>
      </c>
      <c r="N209" s="4" t="e">
        <f>CIG!#REF!</f>
        <v>#REF!</v>
      </c>
      <c r="O209" s="18" t="e">
        <f>CIG!#REF!</f>
        <v>#REF!</v>
      </c>
      <c r="P209" s="19">
        <f t="shared" si="15"/>
        <v>0</v>
      </c>
      <c r="Q209" s="20" t="e">
        <f t="shared" si="16"/>
        <v>#REF!</v>
      </c>
      <c r="AC209" s="15"/>
    </row>
    <row r="210" spans="1:29" x14ac:dyDescent="0.25">
      <c r="A210" s="8" t="e">
        <f>CIG!#REF!</f>
        <v>#REF!</v>
      </c>
      <c r="B210" s="2" t="e">
        <f>CIG!#REF!</f>
        <v>#REF!</v>
      </c>
      <c r="C210" s="12" t="e">
        <f>CIG!#REF!</f>
        <v>#REF!</v>
      </c>
      <c r="D210" s="4" t="e">
        <f t="shared" si="17"/>
        <v>#REF!</v>
      </c>
      <c r="E210" s="2" t="e">
        <f t="shared" si="14"/>
        <v>#REF!</v>
      </c>
      <c r="F210" s="9" t="e">
        <f>CIG!#REF!</f>
        <v>#REF!</v>
      </c>
      <c r="G210" s="11" t="e">
        <f>CIG!#REF!</f>
        <v>#REF!</v>
      </c>
      <c r="H210" s="17" t="e">
        <f>CIG!#REF!</f>
        <v>#REF!</v>
      </c>
      <c r="I210" s="5" t="e">
        <f>CIG!#REF!</f>
        <v>#REF!</v>
      </c>
      <c r="J210" s="6" t="e">
        <f>CIG!#REF!</f>
        <v>#REF!</v>
      </c>
      <c r="K210" s="10" t="e">
        <f>CIG!#REF!</f>
        <v>#REF!</v>
      </c>
      <c r="L210" s="97" t="e">
        <f>CIG!#REF!</f>
        <v>#REF!</v>
      </c>
      <c r="M210" s="12" t="e">
        <f>CIG!#REF!</f>
        <v>#REF!</v>
      </c>
      <c r="N210" s="4" t="e">
        <f>CIG!#REF!</f>
        <v>#REF!</v>
      </c>
      <c r="O210" s="18" t="e">
        <f>CIG!#REF!</f>
        <v>#REF!</v>
      </c>
      <c r="P210" s="19">
        <f t="shared" si="15"/>
        <v>0</v>
      </c>
      <c r="Q210" s="20" t="e">
        <f t="shared" si="16"/>
        <v>#REF!</v>
      </c>
      <c r="AC210" s="15"/>
    </row>
    <row r="211" spans="1:29" x14ac:dyDescent="0.25">
      <c r="A211" s="8" t="e">
        <f>CIG!#REF!</f>
        <v>#REF!</v>
      </c>
      <c r="B211" s="2" t="e">
        <f>CIG!#REF!</f>
        <v>#REF!</v>
      </c>
      <c r="C211" s="12" t="e">
        <f>CIG!#REF!</f>
        <v>#REF!</v>
      </c>
      <c r="D211" s="4" t="e">
        <f t="shared" si="17"/>
        <v>#REF!</v>
      </c>
      <c r="E211" s="2" t="e">
        <f t="shared" si="14"/>
        <v>#REF!</v>
      </c>
      <c r="F211" s="9" t="e">
        <f>CIG!#REF!</f>
        <v>#REF!</v>
      </c>
      <c r="G211" s="11" t="e">
        <f>CIG!#REF!</f>
        <v>#REF!</v>
      </c>
      <c r="H211" s="17" t="e">
        <f>CIG!#REF!</f>
        <v>#REF!</v>
      </c>
      <c r="I211" s="5" t="e">
        <f>CIG!#REF!</f>
        <v>#REF!</v>
      </c>
      <c r="J211" s="6" t="e">
        <f>CIG!#REF!</f>
        <v>#REF!</v>
      </c>
      <c r="K211" s="10" t="e">
        <f>CIG!#REF!</f>
        <v>#REF!</v>
      </c>
      <c r="L211" s="97" t="e">
        <f>CIG!#REF!</f>
        <v>#REF!</v>
      </c>
      <c r="M211" s="12" t="e">
        <f>CIG!#REF!</f>
        <v>#REF!</v>
      </c>
      <c r="N211" s="4" t="e">
        <f>CIG!#REF!</f>
        <v>#REF!</v>
      </c>
      <c r="O211" s="18" t="e">
        <f>CIG!#REF!</f>
        <v>#REF!</v>
      </c>
      <c r="P211" s="19">
        <f t="shared" si="15"/>
        <v>0</v>
      </c>
      <c r="Q211" s="20" t="e">
        <f t="shared" si="16"/>
        <v>#REF!</v>
      </c>
      <c r="AC211" s="15"/>
    </row>
    <row r="212" spans="1:29" x14ac:dyDescent="0.25">
      <c r="A212" s="8" t="e">
        <f>CIG!#REF!</f>
        <v>#REF!</v>
      </c>
      <c r="B212" s="2" t="e">
        <f>CIG!#REF!</f>
        <v>#REF!</v>
      </c>
      <c r="C212" s="12" t="e">
        <f>CIG!#REF!</f>
        <v>#REF!</v>
      </c>
      <c r="D212" s="4" t="e">
        <f t="shared" si="17"/>
        <v>#REF!</v>
      </c>
      <c r="E212" s="2" t="e">
        <f t="shared" si="14"/>
        <v>#REF!</v>
      </c>
      <c r="F212" s="9" t="e">
        <f>CIG!#REF!</f>
        <v>#REF!</v>
      </c>
      <c r="G212" s="11" t="e">
        <f>CIG!#REF!</f>
        <v>#REF!</v>
      </c>
      <c r="H212" s="17" t="e">
        <f>CIG!#REF!</f>
        <v>#REF!</v>
      </c>
      <c r="I212" s="5" t="e">
        <f>CIG!#REF!</f>
        <v>#REF!</v>
      </c>
      <c r="J212" s="6" t="e">
        <f>CIG!#REF!</f>
        <v>#REF!</v>
      </c>
      <c r="K212" s="10" t="e">
        <f>CIG!#REF!</f>
        <v>#REF!</v>
      </c>
      <c r="L212" s="97" t="e">
        <f>CIG!#REF!</f>
        <v>#REF!</v>
      </c>
      <c r="M212" s="12" t="e">
        <f>CIG!#REF!</f>
        <v>#REF!</v>
      </c>
      <c r="N212" s="4" t="e">
        <f>CIG!#REF!</f>
        <v>#REF!</v>
      </c>
      <c r="O212" s="18" t="e">
        <f>CIG!#REF!</f>
        <v>#REF!</v>
      </c>
      <c r="P212" s="19">
        <f t="shared" si="15"/>
        <v>2058.12</v>
      </c>
      <c r="Q212" s="20" t="e">
        <f t="shared" si="16"/>
        <v>#REF!</v>
      </c>
      <c r="U212" s="13">
        <v>2058.12</v>
      </c>
      <c r="AC212" s="15"/>
    </row>
    <row r="213" spans="1:29" x14ac:dyDescent="0.25">
      <c r="A213" s="8" t="e">
        <f>CIG!#REF!</f>
        <v>#REF!</v>
      </c>
      <c r="B213" s="2" t="e">
        <f>CIG!#REF!</f>
        <v>#REF!</v>
      </c>
      <c r="C213" s="12" t="e">
        <f>CIG!#REF!</f>
        <v>#REF!</v>
      </c>
      <c r="D213" s="4" t="e">
        <f t="shared" si="17"/>
        <v>#REF!</v>
      </c>
      <c r="E213" s="2" t="e">
        <f t="shared" si="14"/>
        <v>#REF!</v>
      </c>
      <c r="F213" s="9" t="e">
        <f>CIG!#REF!</f>
        <v>#REF!</v>
      </c>
      <c r="G213" s="11" t="e">
        <f>CIG!#REF!</f>
        <v>#REF!</v>
      </c>
      <c r="H213" s="17" t="e">
        <f>CIG!#REF!</f>
        <v>#REF!</v>
      </c>
      <c r="I213" s="5" t="e">
        <f>CIG!#REF!</f>
        <v>#REF!</v>
      </c>
      <c r="J213" s="6" t="e">
        <f>CIG!#REF!</f>
        <v>#REF!</v>
      </c>
      <c r="K213" s="10" t="e">
        <f>CIG!#REF!</f>
        <v>#REF!</v>
      </c>
      <c r="L213" s="97" t="e">
        <f>CIG!#REF!</f>
        <v>#REF!</v>
      </c>
      <c r="M213" s="12" t="e">
        <f>CIG!#REF!</f>
        <v>#REF!</v>
      </c>
      <c r="N213" s="4" t="e">
        <f>CIG!#REF!</f>
        <v>#REF!</v>
      </c>
      <c r="O213" s="18" t="e">
        <f>CIG!#REF!</f>
        <v>#REF!</v>
      </c>
      <c r="P213" s="19">
        <f t="shared" si="15"/>
        <v>0</v>
      </c>
      <c r="Q213" s="20" t="e">
        <f t="shared" si="16"/>
        <v>#REF!</v>
      </c>
      <c r="AC213" s="15"/>
    </row>
    <row r="214" spans="1:29" x14ac:dyDescent="0.25">
      <c r="A214" s="8" t="e">
        <f>CIG!#REF!</f>
        <v>#REF!</v>
      </c>
      <c r="B214" s="2" t="e">
        <f>CIG!#REF!</f>
        <v>#REF!</v>
      </c>
      <c r="C214" s="12" t="e">
        <f>CIG!#REF!</f>
        <v>#REF!</v>
      </c>
      <c r="D214" s="4" t="e">
        <f t="shared" si="17"/>
        <v>#REF!</v>
      </c>
      <c r="E214" s="2" t="e">
        <f t="shared" si="14"/>
        <v>#REF!</v>
      </c>
      <c r="F214" s="9" t="e">
        <f>CIG!#REF!</f>
        <v>#REF!</v>
      </c>
      <c r="G214" s="11" t="e">
        <f>CIG!#REF!</f>
        <v>#REF!</v>
      </c>
      <c r="H214" s="17" t="e">
        <f>CIG!#REF!</f>
        <v>#REF!</v>
      </c>
      <c r="I214" s="5" t="e">
        <f>CIG!#REF!</f>
        <v>#REF!</v>
      </c>
      <c r="J214" s="6" t="e">
        <f>CIG!#REF!</f>
        <v>#REF!</v>
      </c>
      <c r="K214" s="10" t="e">
        <f>CIG!#REF!</f>
        <v>#REF!</v>
      </c>
      <c r="L214" s="97" t="e">
        <f>CIG!#REF!</f>
        <v>#REF!</v>
      </c>
      <c r="M214" s="12" t="e">
        <f>CIG!#REF!</f>
        <v>#REF!</v>
      </c>
      <c r="N214" s="4" t="e">
        <f>CIG!#REF!</f>
        <v>#REF!</v>
      </c>
      <c r="O214" s="18" t="e">
        <f>CIG!#REF!</f>
        <v>#REF!</v>
      </c>
      <c r="P214" s="19">
        <f t="shared" si="15"/>
        <v>4918.7700000000004</v>
      </c>
      <c r="Q214" s="20" t="e">
        <f t="shared" si="16"/>
        <v>#REF!</v>
      </c>
      <c r="U214" s="13">
        <v>4918.7700000000004</v>
      </c>
    </row>
    <row r="215" spans="1:29" x14ac:dyDescent="0.25">
      <c r="A215" s="8" t="e">
        <f>CIG!#REF!</f>
        <v>#REF!</v>
      </c>
      <c r="B215" s="2" t="e">
        <f>CIG!#REF!</f>
        <v>#REF!</v>
      </c>
      <c r="C215" s="12" t="e">
        <f>CIG!#REF!</f>
        <v>#REF!</v>
      </c>
      <c r="D215" s="4" t="e">
        <f t="shared" si="17"/>
        <v>#REF!</v>
      </c>
      <c r="E215" s="2" t="e">
        <f t="shared" si="14"/>
        <v>#REF!</v>
      </c>
      <c r="F215" s="9" t="e">
        <f>CIG!#REF!</f>
        <v>#REF!</v>
      </c>
      <c r="G215" s="11" t="e">
        <f>CIG!#REF!</f>
        <v>#REF!</v>
      </c>
      <c r="H215" s="17" t="e">
        <f>CIG!#REF!</f>
        <v>#REF!</v>
      </c>
      <c r="I215" s="5" t="e">
        <f>CIG!#REF!</f>
        <v>#REF!</v>
      </c>
      <c r="J215" s="6" t="e">
        <f>CIG!#REF!</f>
        <v>#REF!</v>
      </c>
      <c r="K215" s="10" t="e">
        <f>CIG!#REF!</f>
        <v>#REF!</v>
      </c>
      <c r="L215" s="97" t="e">
        <f>CIG!#REF!</f>
        <v>#REF!</v>
      </c>
      <c r="M215" s="12" t="e">
        <f>CIG!#REF!</f>
        <v>#REF!</v>
      </c>
      <c r="N215" s="4" t="e">
        <f>CIG!#REF!</f>
        <v>#REF!</v>
      </c>
      <c r="O215" s="18" t="e">
        <f>CIG!#REF!</f>
        <v>#REF!</v>
      </c>
      <c r="P215" s="19">
        <f t="shared" si="15"/>
        <v>1302.01</v>
      </c>
      <c r="Q215" s="20" t="e">
        <f t="shared" si="16"/>
        <v>#REF!</v>
      </c>
      <c r="U215" s="13">
        <f>477.87+824.14</f>
        <v>1302.01</v>
      </c>
    </row>
    <row r="216" spans="1:29" x14ac:dyDescent="0.25">
      <c r="A216" s="8" t="e">
        <f>CIG!#REF!</f>
        <v>#REF!</v>
      </c>
      <c r="B216" s="2" t="e">
        <f>CIG!#REF!</f>
        <v>#REF!</v>
      </c>
      <c r="C216" s="12" t="e">
        <f>CIG!#REF!</f>
        <v>#REF!</v>
      </c>
      <c r="D216" s="4" t="e">
        <f t="shared" si="17"/>
        <v>#REF!</v>
      </c>
      <c r="E216" s="2" t="e">
        <f t="shared" si="14"/>
        <v>#REF!</v>
      </c>
      <c r="F216" s="9" t="e">
        <f>CIG!#REF!</f>
        <v>#REF!</v>
      </c>
      <c r="G216" s="11" t="e">
        <f>CIG!#REF!</f>
        <v>#REF!</v>
      </c>
      <c r="H216" s="17" t="e">
        <f>CIG!#REF!</f>
        <v>#REF!</v>
      </c>
      <c r="I216" s="5" t="e">
        <f>CIG!#REF!</f>
        <v>#REF!</v>
      </c>
      <c r="J216" s="6" t="e">
        <f>CIG!#REF!</f>
        <v>#REF!</v>
      </c>
      <c r="K216" s="10" t="e">
        <f>CIG!#REF!</f>
        <v>#REF!</v>
      </c>
      <c r="L216" s="97" t="e">
        <f>CIG!#REF!</f>
        <v>#REF!</v>
      </c>
      <c r="M216" s="12" t="e">
        <f>CIG!#REF!</f>
        <v>#REF!</v>
      </c>
      <c r="N216" s="4" t="e">
        <f>CIG!#REF!</f>
        <v>#REF!</v>
      </c>
      <c r="O216" s="18" t="e">
        <f>CIG!#REF!</f>
        <v>#REF!</v>
      </c>
      <c r="P216" s="19">
        <f t="shared" si="15"/>
        <v>0</v>
      </c>
      <c r="Q216" s="20" t="e">
        <f t="shared" si="16"/>
        <v>#REF!</v>
      </c>
    </row>
    <row r="217" spans="1:29" x14ac:dyDescent="0.25">
      <c r="A217" s="8" t="e">
        <f>CIG!#REF!</f>
        <v>#REF!</v>
      </c>
      <c r="B217" s="2" t="e">
        <f>CIG!#REF!</f>
        <v>#REF!</v>
      </c>
      <c r="C217" s="12" t="e">
        <f>CIG!#REF!</f>
        <v>#REF!</v>
      </c>
      <c r="D217" s="4" t="e">
        <f t="shared" si="17"/>
        <v>#REF!</v>
      </c>
      <c r="E217" s="2" t="e">
        <f t="shared" si="14"/>
        <v>#REF!</v>
      </c>
      <c r="F217" s="9" t="e">
        <f>CIG!#REF!</f>
        <v>#REF!</v>
      </c>
      <c r="G217" s="11" t="e">
        <f>CIG!#REF!</f>
        <v>#REF!</v>
      </c>
      <c r="H217" s="17" t="e">
        <f>CIG!#REF!</f>
        <v>#REF!</v>
      </c>
      <c r="I217" s="5" t="e">
        <f>CIG!#REF!</f>
        <v>#REF!</v>
      </c>
      <c r="J217" s="6" t="e">
        <f>CIG!#REF!</f>
        <v>#REF!</v>
      </c>
      <c r="K217" s="10" t="e">
        <f>CIG!#REF!</f>
        <v>#REF!</v>
      </c>
      <c r="L217" s="97" t="e">
        <f>CIG!#REF!</f>
        <v>#REF!</v>
      </c>
      <c r="M217" s="12" t="e">
        <f>CIG!#REF!</f>
        <v>#REF!</v>
      </c>
      <c r="N217" s="4" t="e">
        <f>CIG!#REF!</f>
        <v>#REF!</v>
      </c>
      <c r="O217" s="18" t="e">
        <f>CIG!#REF!</f>
        <v>#REF!</v>
      </c>
      <c r="P217" s="19">
        <f t="shared" si="15"/>
        <v>7155.79</v>
      </c>
      <c r="Q217" s="20" t="e">
        <f t="shared" si="16"/>
        <v>#REF!</v>
      </c>
      <c r="U217" s="13">
        <f>5097.53+2004.13</f>
        <v>7101.66</v>
      </c>
      <c r="V217" s="13">
        <v>54.13</v>
      </c>
    </row>
    <row r="218" spans="1:29" x14ac:dyDescent="0.25">
      <c r="A218" s="8" t="e">
        <f>CIG!#REF!</f>
        <v>#REF!</v>
      </c>
      <c r="B218" s="2" t="e">
        <f>CIG!#REF!</f>
        <v>#REF!</v>
      </c>
      <c r="C218" s="12" t="e">
        <f>CIG!#REF!</f>
        <v>#REF!</v>
      </c>
      <c r="D218" s="4" t="e">
        <f t="shared" si="17"/>
        <v>#REF!</v>
      </c>
      <c r="E218" s="2" t="e">
        <f t="shared" si="14"/>
        <v>#REF!</v>
      </c>
      <c r="F218" s="9" t="e">
        <f>CIG!#REF!</f>
        <v>#REF!</v>
      </c>
      <c r="G218" s="11" t="e">
        <f>CIG!#REF!</f>
        <v>#REF!</v>
      </c>
      <c r="H218" s="17" t="e">
        <f>CIG!#REF!</f>
        <v>#REF!</v>
      </c>
      <c r="I218" s="5" t="e">
        <f>CIG!#REF!</f>
        <v>#REF!</v>
      </c>
      <c r="J218" s="6" t="e">
        <f>CIG!#REF!</f>
        <v>#REF!</v>
      </c>
      <c r="K218" s="10" t="e">
        <f>CIG!#REF!</f>
        <v>#REF!</v>
      </c>
      <c r="L218" s="97" t="e">
        <f>CIG!#REF!</f>
        <v>#REF!</v>
      </c>
      <c r="M218" s="12" t="e">
        <f>CIG!#REF!</f>
        <v>#REF!</v>
      </c>
      <c r="N218" s="4" t="e">
        <f>CIG!#REF!</f>
        <v>#REF!</v>
      </c>
      <c r="O218" s="18" t="e">
        <f>CIG!#REF!</f>
        <v>#REF!</v>
      </c>
      <c r="P218" s="19">
        <f t="shared" si="15"/>
        <v>0</v>
      </c>
      <c r="Q218" s="20" t="e">
        <f t="shared" si="16"/>
        <v>#REF!</v>
      </c>
      <c r="AC218" s="15"/>
    </row>
    <row r="219" spans="1:29" x14ac:dyDescent="0.25">
      <c r="A219" s="8" t="e">
        <f>CIG!#REF!</f>
        <v>#REF!</v>
      </c>
      <c r="B219" s="2" t="e">
        <f>CIG!#REF!</f>
        <v>#REF!</v>
      </c>
      <c r="C219" s="12" t="e">
        <f>CIG!#REF!</f>
        <v>#REF!</v>
      </c>
      <c r="D219" s="4" t="e">
        <f t="shared" si="17"/>
        <v>#REF!</v>
      </c>
      <c r="E219" s="2" t="e">
        <f t="shared" si="14"/>
        <v>#REF!</v>
      </c>
      <c r="F219" s="9" t="e">
        <f>CIG!#REF!</f>
        <v>#REF!</v>
      </c>
      <c r="G219" s="11" t="e">
        <f>CIG!#REF!</f>
        <v>#REF!</v>
      </c>
      <c r="H219" s="17" t="e">
        <f>CIG!#REF!</f>
        <v>#REF!</v>
      </c>
      <c r="I219" s="5" t="e">
        <f>CIG!#REF!</f>
        <v>#REF!</v>
      </c>
      <c r="J219" s="6" t="e">
        <f>CIG!#REF!</f>
        <v>#REF!</v>
      </c>
      <c r="K219" s="10" t="e">
        <f>CIG!#REF!</f>
        <v>#REF!</v>
      </c>
      <c r="L219" s="97" t="e">
        <f>CIG!#REF!</f>
        <v>#REF!</v>
      </c>
      <c r="M219" s="12" t="e">
        <f>CIG!#REF!</f>
        <v>#REF!</v>
      </c>
      <c r="N219" s="4" t="e">
        <f>CIG!#REF!</f>
        <v>#REF!</v>
      </c>
      <c r="O219" s="18" t="e">
        <f>CIG!#REF!</f>
        <v>#REF!</v>
      </c>
      <c r="P219" s="19">
        <f t="shared" si="15"/>
        <v>0</v>
      </c>
      <c r="Q219" s="20" t="e">
        <f t="shared" si="16"/>
        <v>#REF!</v>
      </c>
      <c r="AC219" s="15"/>
    </row>
    <row r="220" spans="1:29" x14ac:dyDescent="0.25">
      <c r="A220" s="8" t="e">
        <f>CIG!#REF!</f>
        <v>#REF!</v>
      </c>
      <c r="B220" s="2" t="e">
        <f>CIG!#REF!</f>
        <v>#REF!</v>
      </c>
      <c r="C220" s="12" t="e">
        <f>CIG!#REF!</f>
        <v>#REF!</v>
      </c>
      <c r="D220" s="4" t="e">
        <f t="shared" si="17"/>
        <v>#REF!</v>
      </c>
      <c r="E220" s="2" t="e">
        <f t="shared" si="14"/>
        <v>#REF!</v>
      </c>
      <c r="F220" s="9" t="e">
        <f>CIG!#REF!</f>
        <v>#REF!</v>
      </c>
      <c r="G220" s="11" t="e">
        <f>CIG!#REF!</f>
        <v>#REF!</v>
      </c>
      <c r="H220" s="17" t="e">
        <f>CIG!#REF!</f>
        <v>#REF!</v>
      </c>
      <c r="I220" s="5" t="e">
        <f>CIG!#REF!</f>
        <v>#REF!</v>
      </c>
      <c r="J220" s="6" t="e">
        <f>CIG!#REF!</f>
        <v>#REF!</v>
      </c>
      <c r="K220" s="10" t="e">
        <f>CIG!#REF!</f>
        <v>#REF!</v>
      </c>
      <c r="L220" s="97" t="e">
        <f>CIG!#REF!</f>
        <v>#REF!</v>
      </c>
      <c r="M220" s="12" t="e">
        <f>CIG!#REF!</f>
        <v>#REF!</v>
      </c>
      <c r="N220" s="4" t="e">
        <f>CIG!#REF!</f>
        <v>#REF!</v>
      </c>
      <c r="O220" s="18" t="e">
        <f>CIG!#REF!</f>
        <v>#REF!</v>
      </c>
      <c r="P220" s="19">
        <f t="shared" si="15"/>
        <v>0</v>
      </c>
      <c r="Q220" s="20" t="e">
        <f t="shared" si="16"/>
        <v>#REF!</v>
      </c>
      <c r="AC220" s="15"/>
    </row>
    <row r="221" spans="1:29" x14ac:dyDescent="0.25">
      <c r="A221" s="8" t="e">
        <f>CIG!#REF!</f>
        <v>#REF!</v>
      </c>
      <c r="B221" s="2" t="e">
        <f>CIG!#REF!</f>
        <v>#REF!</v>
      </c>
      <c r="C221" s="12" t="e">
        <f>CIG!#REF!</f>
        <v>#REF!</v>
      </c>
      <c r="D221" s="4" t="e">
        <f t="shared" si="17"/>
        <v>#REF!</v>
      </c>
      <c r="E221" s="2" t="e">
        <f t="shared" si="14"/>
        <v>#REF!</v>
      </c>
      <c r="F221" s="9" t="e">
        <f>CIG!#REF!</f>
        <v>#REF!</v>
      </c>
      <c r="G221" s="11" t="e">
        <f>CIG!#REF!</f>
        <v>#REF!</v>
      </c>
      <c r="H221" s="17" t="e">
        <f>CIG!#REF!</f>
        <v>#REF!</v>
      </c>
      <c r="I221" s="5" t="e">
        <f>CIG!#REF!</f>
        <v>#REF!</v>
      </c>
      <c r="J221" s="6" t="e">
        <f>CIG!#REF!</f>
        <v>#REF!</v>
      </c>
      <c r="K221" s="10" t="e">
        <f>CIG!#REF!</f>
        <v>#REF!</v>
      </c>
      <c r="L221" s="97" t="e">
        <f>CIG!#REF!</f>
        <v>#REF!</v>
      </c>
      <c r="M221" s="12" t="e">
        <f>CIG!#REF!</f>
        <v>#REF!</v>
      </c>
      <c r="N221" s="4" t="e">
        <f>CIG!#REF!</f>
        <v>#REF!</v>
      </c>
      <c r="O221" s="18" t="e">
        <f>CIG!#REF!</f>
        <v>#REF!</v>
      </c>
      <c r="P221" s="19">
        <f t="shared" si="15"/>
        <v>0</v>
      </c>
      <c r="Q221" s="20" t="e">
        <f t="shared" si="16"/>
        <v>#REF!</v>
      </c>
    </row>
    <row r="222" spans="1:29" x14ac:dyDescent="0.25">
      <c r="A222" s="8" t="e">
        <f>CIG!#REF!</f>
        <v>#REF!</v>
      </c>
      <c r="B222" s="2" t="e">
        <f>CIG!#REF!</f>
        <v>#REF!</v>
      </c>
      <c r="C222" s="12" t="e">
        <f>CIG!#REF!</f>
        <v>#REF!</v>
      </c>
      <c r="D222" s="4" t="e">
        <f t="shared" si="17"/>
        <v>#REF!</v>
      </c>
      <c r="E222" s="2" t="e">
        <f t="shared" si="14"/>
        <v>#REF!</v>
      </c>
      <c r="F222" s="9" t="e">
        <f>CIG!#REF!</f>
        <v>#REF!</v>
      </c>
      <c r="G222" s="11" t="e">
        <f>CIG!#REF!</f>
        <v>#REF!</v>
      </c>
      <c r="H222" s="17" t="e">
        <f>CIG!#REF!</f>
        <v>#REF!</v>
      </c>
      <c r="I222" s="5" t="e">
        <f>CIG!#REF!</f>
        <v>#REF!</v>
      </c>
      <c r="J222" s="6" t="e">
        <f>CIG!#REF!</f>
        <v>#REF!</v>
      </c>
      <c r="K222" s="10" t="e">
        <f>CIG!#REF!</f>
        <v>#REF!</v>
      </c>
      <c r="L222" s="97" t="e">
        <f>CIG!#REF!</f>
        <v>#REF!</v>
      </c>
      <c r="M222" s="12" t="e">
        <f>CIG!#REF!</f>
        <v>#REF!</v>
      </c>
      <c r="N222" s="4" t="e">
        <f>CIG!#REF!</f>
        <v>#REF!</v>
      </c>
      <c r="O222" s="18" t="e">
        <f>CIG!#REF!</f>
        <v>#REF!</v>
      </c>
      <c r="P222" s="19">
        <f t="shared" si="15"/>
        <v>797</v>
      </c>
      <c r="Q222" s="20" t="e">
        <f t="shared" si="16"/>
        <v>#REF!</v>
      </c>
      <c r="U222" s="13">
        <v>797</v>
      </c>
    </row>
    <row r="223" spans="1:29" x14ac:dyDescent="0.25">
      <c r="A223" s="8" t="e">
        <f>CIG!#REF!</f>
        <v>#REF!</v>
      </c>
      <c r="B223" s="2" t="e">
        <f>CIG!#REF!</f>
        <v>#REF!</v>
      </c>
      <c r="C223" s="12" t="e">
        <f>CIG!#REF!</f>
        <v>#REF!</v>
      </c>
      <c r="D223" s="4" t="e">
        <f t="shared" si="17"/>
        <v>#REF!</v>
      </c>
      <c r="E223" s="2" t="e">
        <f t="shared" si="14"/>
        <v>#REF!</v>
      </c>
      <c r="F223" s="9" t="e">
        <f>CIG!#REF!</f>
        <v>#REF!</v>
      </c>
      <c r="G223" s="11" t="e">
        <f>CIG!#REF!</f>
        <v>#REF!</v>
      </c>
      <c r="H223" s="17" t="e">
        <f>CIG!#REF!</f>
        <v>#REF!</v>
      </c>
      <c r="I223" s="5" t="e">
        <f>CIG!#REF!</f>
        <v>#REF!</v>
      </c>
      <c r="J223" s="6" t="e">
        <f>CIG!#REF!</f>
        <v>#REF!</v>
      </c>
      <c r="K223" s="10" t="e">
        <f>CIG!#REF!</f>
        <v>#REF!</v>
      </c>
      <c r="L223" s="97" t="e">
        <f>CIG!#REF!</f>
        <v>#REF!</v>
      </c>
      <c r="M223" s="12" t="e">
        <f>CIG!#REF!</f>
        <v>#REF!</v>
      </c>
      <c r="N223" s="4" t="e">
        <f>CIG!#REF!</f>
        <v>#REF!</v>
      </c>
      <c r="O223" s="18" t="e">
        <f>CIG!#REF!</f>
        <v>#REF!</v>
      </c>
      <c r="P223" s="19">
        <f t="shared" si="15"/>
        <v>0</v>
      </c>
      <c r="Q223" s="20" t="e">
        <f t="shared" si="16"/>
        <v>#REF!</v>
      </c>
    </row>
    <row r="224" spans="1:29" x14ac:dyDescent="0.25">
      <c r="A224" s="8" t="e">
        <f>CIG!#REF!</f>
        <v>#REF!</v>
      </c>
      <c r="B224" s="2" t="e">
        <f>CIG!#REF!</f>
        <v>#REF!</v>
      </c>
      <c r="C224" s="12" t="e">
        <f>CIG!#REF!</f>
        <v>#REF!</v>
      </c>
      <c r="D224" s="4" t="e">
        <f t="shared" si="17"/>
        <v>#REF!</v>
      </c>
      <c r="E224" s="2" t="e">
        <f t="shared" si="14"/>
        <v>#REF!</v>
      </c>
      <c r="F224" s="9" t="e">
        <f>CIG!#REF!</f>
        <v>#REF!</v>
      </c>
      <c r="G224" s="11" t="e">
        <f>CIG!#REF!</f>
        <v>#REF!</v>
      </c>
      <c r="H224" s="17" t="e">
        <f>CIG!#REF!</f>
        <v>#REF!</v>
      </c>
      <c r="I224" s="5" t="e">
        <f>CIG!#REF!</f>
        <v>#REF!</v>
      </c>
      <c r="J224" s="6" t="e">
        <f>CIG!#REF!</f>
        <v>#REF!</v>
      </c>
      <c r="K224" s="10" t="e">
        <f>CIG!#REF!</f>
        <v>#REF!</v>
      </c>
      <c r="L224" s="97" t="e">
        <f>CIG!#REF!</f>
        <v>#REF!</v>
      </c>
      <c r="M224" s="12" t="e">
        <f>CIG!#REF!</f>
        <v>#REF!</v>
      </c>
      <c r="N224" s="4" t="e">
        <f>CIG!#REF!</f>
        <v>#REF!</v>
      </c>
      <c r="O224" s="18" t="e">
        <f>CIG!#REF!</f>
        <v>#REF!</v>
      </c>
      <c r="P224" s="19">
        <f t="shared" si="15"/>
        <v>152.34</v>
      </c>
      <c r="Q224" s="20" t="e">
        <f t="shared" si="16"/>
        <v>#REF!</v>
      </c>
      <c r="V224" s="13">
        <v>152.34</v>
      </c>
    </row>
    <row r="225" spans="1:29" x14ac:dyDescent="0.25">
      <c r="A225" s="8" t="e">
        <f>CIG!#REF!</f>
        <v>#REF!</v>
      </c>
      <c r="B225" s="2" t="e">
        <f>CIG!#REF!</f>
        <v>#REF!</v>
      </c>
      <c r="C225" s="12" t="e">
        <f>CIG!#REF!</f>
        <v>#REF!</v>
      </c>
      <c r="D225" s="4" t="e">
        <f t="shared" si="17"/>
        <v>#REF!</v>
      </c>
      <c r="E225" s="2" t="e">
        <f t="shared" si="14"/>
        <v>#REF!</v>
      </c>
      <c r="F225" s="9" t="e">
        <f>CIG!#REF!</f>
        <v>#REF!</v>
      </c>
      <c r="G225" s="11" t="e">
        <f>CIG!#REF!</f>
        <v>#REF!</v>
      </c>
      <c r="H225" s="17" t="e">
        <f>CIG!#REF!</f>
        <v>#REF!</v>
      </c>
      <c r="I225" s="5" t="e">
        <f>CIG!#REF!</f>
        <v>#REF!</v>
      </c>
      <c r="J225" s="6" t="e">
        <f>CIG!#REF!</f>
        <v>#REF!</v>
      </c>
      <c r="K225" s="10" t="e">
        <f>CIG!#REF!</f>
        <v>#REF!</v>
      </c>
      <c r="L225" s="97" t="e">
        <f>CIG!#REF!</f>
        <v>#REF!</v>
      </c>
      <c r="M225" s="12" t="e">
        <f>CIG!#REF!</f>
        <v>#REF!</v>
      </c>
      <c r="N225" s="4" t="e">
        <f>CIG!#REF!</f>
        <v>#REF!</v>
      </c>
      <c r="O225" s="18" t="e">
        <f>CIG!#REF!</f>
        <v>#REF!</v>
      </c>
      <c r="P225" s="19">
        <f t="shared" si="15"/>
        <v>0</v>
      </c>
      <c r="Q225" s="20" t="e">
        <f t="shared" si="16"/>
        <v>#REF!</v>
      </c>
    </row>
    <row r="226" spans="1:29" x14ac:dyDescent="0.25">
      <c r="A226" s="8" t="e">
        <f>CIG!#REF!</f>
        <v>#REF!</v>
      </c>
      <c r="B226" s="2" t="e">
        <f>CIG!#REF!</f>
        <v>#REF!</v>
      </c>
      <c r="C226" s="12" t="e">
        <f>CIG!#REF!</f>
        <v>#REF!</v>
      </c>
      <c r="D226" s="4" t="e">
        <f t="shared" si="17"/>
        <v>#REF!</v>
      </c>
      <c r="E226" s="2" t="e">
        <f t="shared" si="14"/>
        <v>#REF!</v>
      </c>
      <c r="F226" s="9" t="e">
        <f>CIG!#REF!</f>
        <v>#REF!</v>
      </c>
      <c r="G226" s="11" t="e">
        <f>CIG!#REF!</f>
        <v>#REF!</v>
      </c>
      <c r="H226" s="17" t="e">
        <f>CIG!#REF!</f>
        <v>#REF!</v>
      </c>
      <c r="I226" s="5" t="e">
        <f>CIG!#REF!</f>
        <v>#REF!</v>
      </c>
      <c r="J226" s="6" t="e">
        <f>CIG!#REF!</f>
        <v>#REF!</v>
      </c>
      <c r="K226" s="10" t="e">
        <f>CIG!#REF!</f>
        <v>#REF!</v>
      </c>
      <c r="L226" s="97" t="e">
        <f>CIG!#REF!</f>
        <v>#REF!</v>
      </c>
      <c r="M226" s="12" t="e">
        <f>CIG!#REF!</f>
        <v>#REF!</v>
      </c>
      <c r="N226" s="4" t="e">
        <f>CIG!#REF!</f>
        <v>#REF!</v>
      </c>
      <c r="O226" s="18" t="e">
        <f>CIG!#REF!</f>
        <v>#REF!</v>
      </c>
      <c r="P226" s="19">
        <f t="shared" si="15"/>
        <v>0</v>
      </c>
      <c r="Q226" s="20" t="e">
        <f t="shared" si="16"/>
        <v>#REF!</v>
      </c>
    </row>
    <row r="227" spans="1:29" x14ac:dyDescent="0.25">
      <c r="A227" s="8" t="e">
        <f>CIG!#REF!</f>
        <v>#REF!</v>
      </c>
      <c r="B227" s="2" t="e">
        <f>CIG!#REF!</f>
        <v>#REF!</v>
      </c>
      <c r="C227" s="12" t="e">
        <f>CIG!#REF!</f>
        <v>#REF!</v>
      </c>
      <c r="D227" s="4" t="e">
        <f t="shared" si="17"/>
        <v>#REF!</v>
      </c>
      <c r="E227" s="2" t="e">
        <f t="shared" si="14"/>
        <v>#REF!</v>
      </c>
      <c r="F227" s="9" t="e">
        <f>CIG!#REF!</f>
        <v>#REF!</v>
      </c>
      <c r="G227" s="11" t="e">
        <f>CIG!#REF!</f>
        <v>#REF!</v>
      </c>
      <c r="H227" s="17" t="e">
        <f>CIG!#REF!</f>
        <v>#REF!</v>
      </c>
      <c r="I227" s="5" t="e">
        <f>CIG!#REF!</f>
        <v>#REF!</v>
      </c>
      <c r="J227" s="6" t="e">
        <f>CIG!#REF!</f>
        <v>#REF!</v>
      </c>
      <c r="K227" s="10" t="e">
        <f>CIG!#REF!</f>
        <v>#REF!</v>
      </c>
      <c r="L227" s="97" t="e">
        <f>CIG!#REF!</f>
        <v>#REF!</v>
      </c>
      <c r="M227" s="12" t="e">
        <f>CIG!#REF!</f>
        <v>#REF!</v>
      </c>
      <c r="N227" s="4" t="e">
        <f>CIG!#REF!</f>
        <v>#REF!</v>
      </c>
      <c r="O227" s="18" t="e">
        <f>CIG!#REF!</f>
        <v>#REF!</v>
      </c>
      <c r="P227" s="19">
        <f t="shared" si="15"/>
        <v>0</v>
      </c>
      <c r="Q227" s="20" t="e">
        <f t="shared" si="16"/>
        <v>#REF!</v>
      </c>
    </row>
    <row r="228" spans="1:29" x14ac:dyDescent="0.25">
      <c r="A228" s="8" t="e">
        <f>CIG!#REF!</f>
        <v>#REF!</v>
      </c>
      <c r="B228" s="2" t="e">
        <f>CIG!#REF!</f>
        <v>#REF!</v>
      </c>
      <c r="C228" s="12" t="e">
        <f>CIG!#REF!</f>
        <v>#REF!</v>
      </c>
      <c r="D228" s="4" t="e">
        <f t="shared" si="17"/>
        <v>#REF!</v>
      </c>
      <c r="E228" s="2" t="e">
        <f t="shared" si="14"/>
        <v>#REF!</v>
      </c>
      <c r="F228" s="9" t="e">
        <f>CIG!#REF!</f>
        <v>#REF!</v>
      </c>
      <c r="G228" s="11" t="e">
        <f>CIG!#REF!</f>
        <v>#REF!</v>
      </c>
      <c r="H228" s="17" t="e">
        <f>CIG!#REF!</f>
        <v>#REF!</v>
      </c>
      <c r="I228" s="5" t="e">
        <f>CIG!#REF!</f>
        <v>#REF!</v>
      </c>
      <c r="J228" s="6" t="e">
        <f>CIG!#REF!</f>
        <v>#REF!</v>
      </c>
      <c r="K228" s="10" t="e">
        <f>CIG!#REF!</f>
        <v>#REF!</v>
      </c>
      <c r="L228" s="97" t="e">
        <f>CIG!#REF!</f>
        <v>#REF!</v>
      </c>
      <c r="M228" s="12" t="e">
        <f>CIG!#REF!</f>
        <v>#REF!</v>
      </c>
      <c r="N228" s="4" t="e">
        <f>CIG!#REF!</f>
        <v>#REF!</v>
      </c>
      <c r="O228" s="18" t="e">
        <f>CIG!#REF!</f>
        <v>#REF!</v>
      </c>
      <c r="P228" s="19">
        <f t="shared" si="15"/>
        <v>0</v>
      </c>
      <c r="Q228" s="20" t="e">
        <f t="shared" si="16"/>
        <v>#REF!</v>
      </c>
    </row>
    <row r="229" spans="1:29" x14ac:dyDescent="0.25">
      <c r="A229" s="8"/>
      <c r="E229" s="2"/>
      <c r="F229" s="9"/>
      <c r="G229" s="11"/>
      <c r="K229" s="10"/>
      <c r="L229" s="97"/>
    </row>
    <row r="230" spans="1:29" x14ac:dyDescent="0.25">
      <c r="A230" s="8"/>
      <c r="E230" s="2"/>
      <c r="F230" s="9"/>
      <c r="G230" s="11"/>
      <c r="K230" s="10"/>
      <c r="L230" s="97"/>
    </row>
    <row r="232" spans="1:29" x14ac:dyDescent="0.25">
      <c r="A232" s="8" t="e">
        <f>CIG!#REF!</f>
        <v>#REF!</v>
      </c>
      <c r="B232" s="2" t="e">
        <f>CIG!#REF!</f>
        <v>#REF!</v>
      </c>
      <c r="C232" s="12" t="e">
        <f>CIG!#REF!</f>
        <v>#REF!</v>
      </c>
      <c r="D232" s="4" t="e">
        <f t="shared" ref="D232:D239" si="18">MONTH(C232)</f>
        <v>#REF!</v>
      </c>
      <c r="E232" s="2" t="e">
        <f t="shared" ref="E232:E239" si="19">YEAR(C232)</f>
        <v>#REF!</v>
      </c>
      <c r="F232" s="4" t="e">
        <f>CIG!#REF!</f>
        <v>#REF!</v>
      </c>
      <c r="G232" s="2" t="e">
        <f>CIG!#REF!</f>
        <v>#REF!</v>
      </c>
      <c r="H232" s="17" t="e">
        <f>CIG!#REF!</f>
        <v>#REF!</v>
      </c>
      <c r="I232" s="6" t="e">
        <f>CIG!#REF!</f>
        <v>#REF!</v>
      </c>
      <c r="J232" s="6" t="e">
        <f>CIG!#REF!</f>
        <v>#REF!</v>
      </c>
      <c r="K232" s="10" t="e">
        <f>CIG!#REF!</f>
        <v>#REF!</v>
      </c>
      <c r="L232" s="10"/>
      <c r="M232" s="12" t="e">
        <f>CIG!#REF!</f>
        <v>#REF!</v>
      </c>
      <c r="N232" s="4" t="e">
        <f>CIG!#REF!</f>
        <v>#REF!</v>
      </c>
      <c r="O232" s="18" t="e">
        <f>CIG!#REF!</f>
        <v>#REF!</v>
      </c>
      <c r="P232" s="19">
        <f t="shared" ref="P232:P239" si="20">+SUM(R232:AC232)</f>
        <v>0</v>
      </c>
      <c r="Q232" s="20" t="e">
        <f t="shared" ref="Q232:Q239" si="21">+O232-P232</f>
        <v>#REF!</v>
      </c>
      <c r="AC232" s="15"/>
    </row>
    <row r="233" spans="1:29" x14ac:dyDescent="0.25">
      <c r="A233" s="8" t="e">
        <f>CIG!#REF!</f>
        <v>#REF!</v>
      </c>
      <c r="B233" s="2" t="e">
        <f>CIG!#REF!</f>
        <v>#REF!</v>
      </c>
      <c r="C233" s="12" t="e">
        <f>CIG!#REF!</f>
        <v>#REF!</v>
      </c>
      <c r="D233" s="4" t="e">
        <f t="shared" si="18"/>
        <v>#REF!</v>
      </c>
      <c r="E233" s="2" t="e">
        <f t="shared" si="19"/>
        <v>#REF!</v>
      </c>
      <c r="F233" s="4" t="e">
        <f>CIG!#REF!</f>
        <v>#REF!</v>
      </c>
      <c r="G233" s="2" t="e">
        <f>CIG!#REF!</f>
        <v>#REF!</v>
      </c>
      <c r="H233" s="17" t="e">
        <f>CIG!#REF!</f>
        <v>#REF!</v>
      </c>
      <c r="I233" s="6" t="e">
        <f>CIG!#REF!</f>
        <v>#REF!</v>
      </c>
      <c r="J233" s="6" t="e">
        <f>CIG!#REF!</f>
        <v>#REF!</v>
      </c>
      <c r="K233" s="10" t="e">
        <f>CIG!#REF!</f>
        <v>#REF!</v>
      </c>
      <c r="L233" s="10"/>
      <c r="M233" s="12" t="e">
        <f>CIG!#REF!</f>
        <v>#REF!</v>
      </c>
      <c r="N233" s="4" t="e">
        <f>CIG!#REF!</f>
        <v>#REF!</v>
      </c>
      <c r="O233" s="18" t="e">
        <f>CIG!#REF!</f>
        <v>#REF!</v>
      </c>
      <c r="P233" s="19">
        <f t="shared" si="20"/>
        <v>0</v>
      </c>
      <c r="Q233" s="20" t="e">
        <f t="shared" si="21"/>
        <v>#REF!</v>
      </c>
      <c r="AC233" s="15"/>
    </row>
    <row r="234" spans="1:29" x14ac:dyDescent="0.25">
      <c r="A234" s="8" t="e">
        <f>CIG!#REF!</f>
        <v>#REF!</v>
      </c>
      <c r="B234" s="2" t="e">
        <f>CIG!#REF!</f>
        <v>#REF!</v>
      </c>
      <c r="C234" s="12" t="e">
        <f>CIG!#REF!</f>
        <v>#REF!</v>
      </c>
      <c r="D234" s="4" t="e">
        <f t="shared" si="18"/>
        <v>#REF!</v>
      </c>
      <c r="E234" s="2" t="e">
        <f t="shared" si="19"/>
        <v>#REF!</v>
      </c>
      <c r="F234" s="4" t="e">
        <f>CIG!#REF!</f>
        <v>#REF!</v>
      </c>
      <c r="G234" s="2" t="e">
        <f>CIG!#REF!</f>
        <v>#REF!</v>
      </c>
      <c r="H234" s="17" t="e">
        <f>CIG!#REF!</f>
        <v>#REF!</v>
      </c>
      <c r="I234" s="6" t="e">
        <f>CIG!#REF!</f>
        <v>#REF!</v>
      </c>
      <c r="J234" s="6" t="e">
        <f>CIG!#REF!</f>
        <v>#REF!</v>
      </c>
      <c r="K234" s="10" t="e">
        <f>CIG!#REF!</f>
        <v>#REF!</v>
      </c>
      <c r="L234" s="10"/>
      <c r="M234" s="12" t="e">
        <f>CIG!#REF!</f>
        <v>#REF!</v>
      </c>
      <c r="N234" s="4" t="e">
        <f>CIG!#REF!</f>
        <v>#REF!</v>
      </c>
      <c r="O234" s="18" t="e">
        <f>CIG!#REF!</f>
        <v>#REF!</v>
      </c>
      <c r="P234" s="19">
        <f t="shared" si="20"/>
        <v>0</v>
      </c>
      <c r="Q234" s="20" t="e">
        <f t="shared" si="21"/>
        <v>#REF!</v>
      </c>
      <c r="AC234" s="15"/>
    </row>
    <row r="235" spans="1:29" x14ac:dyDescent="0.25">
      <c r="A235" s="8" t="e">
        <f>CIG!#REF!</f>
        <v>#REF!</v>
      </c>
      <c r="B235" s="2" t="e">
        <f>CIG!#REF!</f>
        <v>#REF!</v>
      </c>
      <c r="C235" s="12" t="e">
        <f>CIG!#REF!</f>
        <v>#REF!</v>
      </c>
      <c r="D235" s="4" t="e">
        <f t="shared" si="18"/>
        <v>#REF!</v>
      </c>
      <c r="E235" s="2" t="e">
        <f t="shared" si="19"/>
        <v>#REF!</v>
      </c>
      <c r="F235" s="4" t="e">
        <f>CIG!#REF!</f>
        <v>#REF!</v>
      </c>
      <c r="G235" s="2" t="e">
        <f>CIG!#REF!</f>
        <v>#REF!</v>
      </c>
      <c r="H235" s="17" t="e">
        <f>CIG!#REF!</f>
        <v>#REF!</v>
      </c>
      <c r="I235" s="6" t="e">
        <f>CIG!#REF!</f>
        <v>#REF!</v>
      </c>
      <c r="J235" s="6" t="e">
        <f>CIG!#REF!</f>
        <v>#REF!</v>
      </c>
      <c r="K235" s="10" t="e">
        <f>CIG!#REF!</f>
        <v>#REF!</v>
      </c>
      <c r="L235" s="10"/>
      <c r="M235" s="12" t="e">
        <f>CIG!#REF!</f>
        <v>#REF!</v>
      </c>
      <c r="N235" s="4" t="e">
        <f>CIG!#REF!</f>
        <v>#REF!</v>
      </c>
      <c r="O235" s="18" t="e">
        <f>CIG!#REF!</f>
        <v>#REF!</v>
      </c>
      <c r="P235" s="19">
        <f t="shared" si="20"/>
        <v>0</v>
      </c>
      <c r="Q235" s="20" t="e">
        <f t="shared" si="21"/>
        <v>#REF!</v>
      </c>
      <c r="AC235" s="15"/>
    </row>
    <row r="236" spans="1:29" x14ac:dyDescent="0.25">
      <c r="A236" s="8" t="e">
        <f>CIG!#REF!</f>
        <v>#REF!</v>
      </c>
      <c r="B236" s="2" t="e">
        <f>CIG!#REF!</f>
        <v>#REF!</v>
      </c>
      <c r="C236" s="12" t="e">
        <f>CIG!#REF!</f>
        <v>#REF!</v>
      </c>
      <c r="D236" s="4" t="e">
        <f t="shared" si="18"/>
        <v>#REF!</v>
      </c>
      <c r="E236" s="2" t="e">
        <f t="shared" si="19"/>
        <v>#REF!</v>
      </c>
      <c r="F236" s="4" t="e">
        <f>CIG!#REF!</f>
        <v>#REF!</v>
      </c>
      <c r="G236" s="2" t="e">
        <f>CIG!#REF!</f>
        <v>#REF!</v>
      </c>
      <c r="H236" s="17" t="e">
        <f>CIG!#REF!</f>
        <v>#REF!</v>
      </c>
      <c r="I236" s="6" t="e">
        <f>CIG!#REF!</f>
        <v>#REF!</v>
      </c>
      <c r="J236" s="6" t="e">
        <f>CIG!#REF!</f>
        <v>#REF!</v>
      </c>
      <c r="K236" s="10" t="e">
        <f>CIG!#REF!</f>
        <v>#REF!</v>
      </c>
      <c r="L236" s="10"/>
      <c r="M236" s="12" t="e">
        <f>CIG!#REF!</f>
        <v>#REF!</v>
      </c>
      <c r="N236" s="4" t="e">
        <f>CIG!#REF!</f>
        <v>#REF!</v>
      </c>
      <c r="O236" s="18" t="e">
        <f>CIG!#REF!</f>
        <v>#REF!</v>
      </c>
      <c r="P236" s="19">
        <f t="shared" si="20"/>
        <v>0</v>
      </c>
      <c r="Q236" s="20" t="e">
        <f t="shared" si="21"/>
        <v>#REF!</v>
      </c>
      <c r="AC236" s="15"/>
    </row>
    <row r="237" spans="1:29" x14ac:dyDescent="0.25">
      <c r="A237" s="8" t="e">
        <f>CIG!#REF!</f>
        <v>#REF!</v>
      </c>
      <c r="B237" s="2" t="e">
        <f>CIG!#REF!</f>
        <v>#REF!</v>
      </c>
      <c r="C237" s="12" t="e">
        <f>CIG!#REF!</f>
        <v>#REF!</v>
      </c>
      <c r="D237" s="4" t="e">
        <f t="shared" si="18"/>
        <v>#REF!</v>
      </c>
      <c r="E237" s="2" t="e">
        <f t="shared" si="19"/>
        <v>#REF!</v>
      </c>
      <c r="F237" s="4" t="e">
        <f>CIG!#REF!</f>
        <v>#REF!</v>
      </c>
      <c r="G237" s="2" t="e">
        <f>CIG!#REF!</f>
        <v>#REF!</v>
      </c>
      <c r="H237" s="17" t="e">
        <f>CIG!#REF!</f>
        <v>#REF!</v>
      </c>
      <c r="I237" s="6" t="e">
        <f>CIG!#REF!</f>
        <v>#REF!</v>
      </c>
      <c r="J237" s="6" t="e">
        <f>CIG!#REF!</f>
        <v>#REF!</v>
      </c>
      <c r="K237" s="10" t="e">
        <f>CIG!#REF!</f>
        <v>#REF!</v>
      </c>
      <c r="L237" s="10"/>
      <c r="M237" s="12" t="e">
        <f>CIG!#REF!</f>
        <v>#REF!</v>
      </c>
      <c r="N237" s="4" t="e">
        <f>CIG!#REF!</f>
        <v>#REF!</v>
      </c>
      <c r="O237" s="18" t="e">
        <f>CIG!#REF!</f>
        <v>#REF!</v>
      </c>
      <c r="P237" s="19">
        <f t="shared" si="20"/>
        <v>0</v>
      </c>
      <c r="Q237" s="20" t="e">
        <f t="shared" si="21"/>
        <v>#REF!</v>
      </c>
      <c r="AC237" s="15"/>
    </row>
    <row r="238" spans="1:29" x14ac:dyDescent="0.25">
      <c r="A238" s="8" t="e">
        <f>CIG!#REF!</f>
        <v>#REF!</v>
      </c>
      <c r="B238" s="2" t="e">
        <f>CIG!#REF!</f>
        <v>#REF!</v>
      </c>
      <c r="C238" s="12" t="e">
        <f>CIG!#REF!</f>
        <v>#REF!</v>
      </c>
      <c r="D238" s="4" t="e">
        <f t="shared" si="18"/>
        <v>#REF!</v>
      </c>
      <c r="E238" s="2" t="e">
        <f t="shared" si="19"/>
        <v>#REF!</v>
      </c>
      <c r="F238" s="4" t="e">
        <f>CIG!#REF!</f>
        <v>#REF!</v>
      </c>
      <c r="G238" s="2" t="e">
        <f>CIG!#REF!</f>
        <v>#REF!</v>
      </c>
      <c r="H238" s="17" t="e">
        <f>CIG!#REF!</f>
        <v>#REF!</v>
      </c>
      <c r="I238" s="6" t="e">
        <f>CIG!#REF!</f>
        <v>#REF!</v>
      </c>
      <c r="J238" s="6" t="e">
        <f>CIG!#REF!</f>
        <v>#REF!</v>
      </c>
      <c r="K238" s="10" t="e">
        <f>CIG!#REF!</f>
        <v>#REF!</v>
      </c>
      <c r="L238" s="10"/>
      <c r="M238" s="12" t="e">
        <f>CIG!#REF!</f>
        <v>#REF!</v>
      </c>
      <c r="N238" s="4" t="e">
        <f>CIG!#REF!</f>
        <v>#REF!</v>
      </c>
      <c r="O238" s="18" t="e">
        <f>CIG!#REF!</f>
        <v>#REF!</v>
      </c>
      <c r="P238" s="19">
        <f t="shared" si="20"/>
        <v>0</v>
      </c>
      <c r="Q238" s="20" t="e">
        <f t="shared" si="21"/>
        <v>#REF!</v>
      </c>
      <c r="AC238" s="15"/>
    </row>
    <row r="239" spans="1:29" x14ac:dyDescent="0.25">
      <c r="A239" s="8" t="e">
        <f>CIG!#REF!</f>
        <v>#REF!</v>
      </c>
      <c r="B239" s="2" t="e">
        <f>CIG!#REF!</f>
        <v>#REF!</v>
      </c>
      <c r="C239" s="12" t="e">
        <f>CIG!#REF!</f>
        <v>#REF!</v>
      </c>
      <c r="D239" s="4" t="e">
        <f t="shared" si="18"/>
        <v>#REF!</v>
      </c>
      <c r="E239" s="2" t="e">
        <f t="shared" si="19"/>
        <v>#REF!</v>
      </c>
      <c r="F239" s="4" t="e">
        <f>CIG!#REF!</f>
        <v>#REF!</v>
      </c>
      <c r="G239" s="2" t="e">
        <f>CIG!#REF!</f>
        <v>#REF!</v>
      </c>
      <c r="H239" s="17" t="e">
        <f>CIG!#REF!</f>
        <v>#REF!</v>
      </c>
      <c r="I239" s="6" t="e">
        <f>CIG!#REF!</f>
        <v>#REF!</v>
      </c>
      <c r="J239" s="6" t="e">
        <f>CIG!#REF!</f>
        <v>#REF!</v>
      </c>
      <c r="K239" s="10" t="e">
        <f>CIG!#REF!</f>
        <v>#REF!</v>
      </c>
      <c r="L239" s="10"/>
      <c r="M239" s="12" t="e">
        <f>CIG!#REF!</f>
        <v>#REF!</v>
      </c>
      <c r="N239" s="4" t="e">
        <f>CIG!#REF!</f>
        <v>#REF!</v>
      </c>
      <c r="O239" s="18" t="e">
        <f>CIG!#REF!</f>
        <v>#REF!</v>
      </c>
      <c r="P239" s="19">
        <f t="shared" si="20"/>
        <v>0</v>
      </c>
      <c r="Q239" s="20" t="e">
        <f t="shared" si="21"/>
        <v>#REF!</v>
      </c>
      <c r="AC239" s="15"/>
    </row>
    <row r="243" spans="1:29" x14ac:dyDescent="0.25">
      <c r="A243" s="1" t="e">
        <f>CIG!#REF!</f>
        <v>#REF!</v>
      </c>
      <c r="B243" s="2" t="e">
        <f>CIG!#REF!</f>
        <v>#REF!</v>
      </c>
      <c r="C243" s="12" t="e">
        <f>CIG!#REF!</f>
        <v>#REF!</v>
      </c>
      <c r="D243" s="4" t="e">
        <f t="shared" ref="D243:D246" si="22">MONTH(C243)</f>
        <v>#REF!</v>
      </c>
      <c r="E243" s="2" t="e">
        <f t="shared" ref="E243:E246" si="23">YEAR(C243)</f>
        <v>#REF!</v>
      </c>
      <c r="F243" s="4" t="e">
        <f>CIG!#REF!</f>
        <v>#REF!</v>
      </c>
      <c r="G243" s="2" t="e">
        <f>CIG!#REF!</f>
        <v>#REF!</v>
      </c>
      <c r="H243" s="17" t="e">
        <f>CIG!#REF!</f>
        <v>#REF!</v>
      </c>
      <c r="I243" s="6" t="e">
        <f>CIG!#REF!</f>
        <v>#REF!</v>
      </c>
      <c r="J243" s="6" t="e">
        <f>CIG!#REF!</f>
        <v>#REF!</v>
      </c>
      <c r="K243" s="10" t="e">
        <f>CIG!#REF!</f>
        <v>#REF!</v>
      </c>
      <c r="L243" s="10"/>
      <c r="M243" s="12" t="e">
        <f>CIG!#REF!</f>
        <v>#REF!</v>
      </c>
      <c r="N243" s="4" t="e">
        <f>CIG!#REF!</f>
        <v>#REF!</v>
      </c>
      <c r="O243" s="18" t="e">
        <f>CIG!#REF!</f>
        <v>#REF!</v>
      </c>
      <c r="P243" s="19">
        <f t="shared" si="15"/>
        <v>0</v>
      </c>
      <c r="Q243" s="20" t="e">
        <f t="shared" si="16"/>
        <v>#REF!</v>
      </c>
      <c r="AC243" s="15"/>
    </row>
    <row r="244" spans="1:29" x14ac:dyDescent="0.25">
      <c r="A244" s="1" t="e">
        <f>CIG!#REF!</f>
        <v>#REF!</v>
      </c>
      <c r="B244" s="2" t="e">
        <f>CIG!#REF!</f>
        <v>#REF!</v>
      </c>
      <c r="C244" s="12" t="e">
        <f>CIG!#REF!</f>
        <v>#REF!</v>
      </c>
      <c r="D244" s="4" t="e">
        <f t="shared" si="22"/>
        <v>#REF!</v>
      </c>
      <c r="E244" s="2" t="e">
        <f t="shared" si="23"/>
        <v>#REF!</v>
      </c>
      <c r="F244" s="4" t="e">
        <f>CIG!#REF!</f>
        <v>#REF!</v>
      </c>
      <c r="G244" s="2" t="e">
        <f>CIG!#REF!</f>
        <v>#REF!</v>
      </c>
      <c r="H244" s="17" t="e">
        <f>CIG!#REF!</f>
        <v>#REF!</v>
      </c>
      <c r="I244" s="6" t="e">
        <f>CIG!#REF!</f>
        <v>#REF!</v>
      </c>
      <c r="J244" s="6" t="e">
        <f>CIG!#REF!</f>
        <v>#REF!</v>
      </c>
      <c r="K244" s="10" t="e">
        <f>CIG!#REF!</f>
        <v>#REF!</v>
      </c>
      <c r="L244" s="10"/>
      <c r="M244" s="12" t="e">
        <f>CIG!#REF!</f>
        <v>#REF!</v>
      </c>
      <c r="N244" s="4" t="e">
        <f>CIG!#REF!</f>
        <v>#REF!</v>
      </c>
      <c r="O244" s="18" t="e">
        <f>CIG!#REF!</f>
        <v>#REF!</v>
      </c>
      <c r="P244" s="19">
        <f t="shared" si="15"/>
        <v>0</v>
      </c>
      <c r="Q244" s="20" t="e">
        <f t="shared" si="16"/>
        <v>#REF!</v>
      </c>
      <c r="AC244" s="15"/>
    </row>
    <row r="245" spans="1:29" x14ac:dyDescent="0.25">
      <c r="A245" s="1" t="e">
        <f>CIG!#REF!</f>
        <v>#REF!</v>
      </c>
      <c r="B245" s="2" t="e">
        <f>CIG!#REF!</f>
        <v>#REF!</v>
      </c>
      <c r="C245" s="12" t="e">
        <f>CIG!#REF!</f>
        <v>#REF!</v>
      </c>
      <c r="D245" s="4" t="e">
        <f t="shared" si="22"/>
        <v>#REF!</v>
      </c>
      <c r="E245" s="2" t="e">
        <f t="shared" si="23"/>
        <v>#REF!</v>
      </c>
      <c r="F245" s="4" t="e">
        <f>CIG!#REF!</f>
        <v>#REF!</v>
      </c>
      <c r="G245" s="2" t="e">
        <f>CIG!#REF!</f>
        <v>#REF!</v>
      </c>
      <c r="H245" s="17" t="e">
        <f>CIG!#REF!</f>
        <v>#REF!</v>
      </c>
      <c r="I245" s="6" t="e">
        <f>CIG!#REF!</f>
        <v>#REF!</v>
      </c>
      <c r="J245" s="6" t="e">
        <f>CIG!#REF!</f>
        <v>#REF!</v>
      </c>
      <c r="K245" s="10" t="e">
        <f>CIG!#REF!</f>
        <v>#REF!</v>
      </c>
      <c r="L245" s="10"/>
      <c r="M245" s="12" t="e">
        <f>CIG!#REF!</f>
        <v>#REF!</v>
      </c>
      <c r="N245" s="4" t="e">
        <f>CIG!#REF!</f>
        <v>#REF!</v>
      </c>
      <c r="O245" s="18" t="e">
        <f>CIG!#REF!</f>
        <v>#REF!</v>
      </c>
      <c r="P245" s="19">
        <f t="shared" si="15"/>
        <v>0</v>
      </c>
      <c r="Q245" s="20" t="e">
        <f t="shared" si="16"/>
        <v>#REF!</v>
      </c>
      <c r="AC245" s="15"/>
    </row>
    <row r="246" spans="1:29" x14ac:dyDescent="0.25">
      <c r="A246" s="1" t="e">
        <f>CIG!#REF!</f>
        <v>#REF!</v>
      </c>
      <c r="B246" s="2" t="e">
        <f>CIG!#REF!</f>
        <v>#REF!</v>
      </c>
      <c r="C246" s="12" t="e">
        <f>CIG!#REF!</f>
        <v>#REF!</v>
      </c>
      <c r="D246" s="4" t="e">
        <f t="shared" si="22"/>
        <v>#REF!</v>
      </c>
      <c r="E246" s="2" t="e">
        <f t="shared" si="23"/>
        <v>#REF!</v>
      </c>
      <c r="F246" s="4" t="e">
        <f>CIG!#REF!</f>
        <v>#REF!</v>
      </c>
      <c r="G246" s="2" t="e">
        <f>CIG!#REF!</f>
        <v>#REF!</v>
      </c>
      <c r="H246" s="17" t="e">
        <f>CIG!#REF!</f>
        <v>#REF!</v>
      </c>
      <c r="I246" s="6" t="e">
        <f>CIG!#REF!</f>
        <v>#REF!</v>
      </c>
      <c r="J246" s="6" t="e">
        <f>CIG!#REF!</f>
        <v>#REF!</v>
      </c>
      <c r="K246" s="10" t="e">
        <f>CIG!#REF!</f>
        <v>#REF!</v>
      </c>
      <c r="L246" s="10"/>
      <c r="M246" s="12" t="e">
        <f>CIG!#REF!</f>
        <v>#REF!</v>
      </c>
      <c r="N246" s="4" t="e">
        <f>CIG!#REF!</f>
        <v>#REF!</v>
      </c>
      <c r="O246" s="18" t="e">
        <f>CIG!#REF!</f>
        <v>#REF!</v>
      </c>
      <c r="P246" s="19">
        <f t="shared" si="15"/>
        <v>0</v>
      </c>
      <c r="Q246" s="20" t="e">
        <f t="shared" si="16"/>
        <v>#REF!</v>
      </c>
      <c r="AC246" s="15"/>
    </row>
    <row r="247" spans="1:29" x14ac:dyDescent="0.25">
      <c r="A247" s="1" t="e">
        <f>CIG!#REF!</f>
        <v>#REF!</v>
      </c>
      <c r="B247" s="2" t="e">
        <f>CIG!#REF!</f>
        <v>#REF!</v>
      </c>
      <c r="C247" s="12" t="e">
        <f>CIG!#REF!</f>
        <v>#REF!</v>
      </c>
      <c r="D247" s="4" t="e">
        <f t="shared" ref="D247:D310" si="24">MONTH(C247)</f>
        <v>#REF!</v>
      </c>
      <c r="E247" s="2" t="e">
        <f t="shared" ref="E247:E310" si="25">YEAR(C247)</f>
        <v>#REF!</v>
      </c>
      <c r="F247" s="4" t="e">
        <f>CIG!#REF!</f>
        <v>#REF!</v>
      </c>
      <c r="G247" s="2" t="e">
        <f>CIG!#REF!</f>
        <v>#REF!</v>
      </c>
      <c r="H247" s="17" t="e">
        <f>CIG!#REF!</f>
        <v>#REF!</v>
      </c>
      <c r="I247" s="6" t="e">
        <f>CIG!#REF!</f>
        <v>#REF!</v>
      </c>
      <c r="J247" s="6" t="e">
        <f>CIG!#REF!</f>
        <v>#REF!</v>
      </c>
      <c r="K247" s="10" t="e">
        <f>CIG!#REF!</f>
        <v>#REF!</v>
      </c>
      <c r="L247" s="10"/>
      <c r="M247" s="12" t="e">
        <f>CIG!#REF!</f>
        <v>#REF!</v>
      </c>
      <c r="N247" s="4" t="e">
        <f>CIG!#REF!</f>
        <v>#REF!</v>
      </c>
      <c r="O247" s="18" t="e">
        <f>CIG!#REF!</f>
        <v>#REF!</v>
      </c>
      <c r="P247" s="19">
        <f t="shared" ref="P247:P310" si="26">+SUM(R247:AC247)</f>
        <v>0</v>
      </c>
      <c r="Q247" s="20" t="e">
        <f t="shared" ref="Q247:Q310" si="27">+O247-P247</f>
        <v>#REF!</v>
      </c>
      <c r="AC247" s="15"/>
    </row>
    <row r="248" spans="1:29" x14ac:dyDescent="0.25">
      <c r="A248" s="1" t="e">
        <f>CIG!#REF!</f>
        <v>#REF!</v>
      </c>
      <c r="B248" s="2" t="e">
        <f>CIG!#REF!</f>
        <v>#REF!</v>
      </c>
      <c r="C248" s="12" t="e">
        <f>CIG!#REF!</f>
        <v>#REF!</v>
      </c>
      <c r="D248" s="4" t="e">
        <f t="shared" si="24"/>
        <v>#REF!</v>
      </c>
      <c r="E248" s="2" t="e">
        <f t="shared" si="25"/>
        <v>#REF!</v>
      </c>
      <c r="F248" s="4" t="e">
        <f>CIG!#REF!</f>
        <v>#REF!</v>
      </c>
      <c r="G248" s="2" t="e">
        <f>CIG!#REF!</f>
        <v>#REF!</v>
      </c>
      <c r="H248" s="17" t="e">
        <f>CIG!#REF!</f>
        <v>#REF!</v>
      </c>
      <c r="I248" s="6" t="e">
        <f>CIG!#REF!</f>
        <v>#REF!</v>
      </c>
      <c r="J248" s="6" t="e">
        <f>CIG!#REF!</f>
        <v>#REF!</v>
      </c>
      <c r="K248" s="10" t="e">
        <f>CIG!#REF!</f>
        <v>#REF!</v>
      </c>
      <c r="L248" s="10"/>
      <c r="M248" s="12" t="e">
        <f>CIG!#REF!</f>
        <v>#REF!</v>
      </c>
      <c r="N248" s="4" t="e">
        <f>CIG!#REF!</f>
        <v>#REF!</v>
      </c>
      <c r="O248" s="18" t="e">
        <f>CIG!#REF!</f>
        <v>#REF!</v>
      </c>
      <c r="P248" s="19">
        <f t="shared" si="26"/>
        <v>0</v>
      </c>
      <c r="Q248" s="20" t="e">
        <f t="shared" si="27"/>
        <v>#REF!</v>
      </c>
      <c r="AC248" s="15"/>
    </row>
    <row r="249" spans="1:29" x14ac:dyDescent="0.25">
      <c r="A249" s="1" t="e">
        <f>CIG!#REF!</f>
        <v>#REF!</v>
      </c>
      <c r="B249" s="2" t="e">
        <f>CIG!#REF!</f>
        <v>#REF!</v>
      </c>
      <c r="C249" s="12" t="e">
        <f>CIG!#REF!</f>
        <v>#REF!</v>
      </c>
      <c r="D249" s="4" t="e">
        <f t="shared" si="24"/>
        <v>#REF!</v>
      </c>
      <c r="E249" s="2" t="e">
        <f t="shared" si="25"/>
        <v>#REF!</v>
      </c>
      <c r="F249" s="4" t="e">
        <f>CIG!#REF!</f>
        <v>#REF!</v>
      </c>
      <c r="G249" s="2" t="e">
        <f>CIG!#REF!</f>
        <v>#REF!</v>
      </c>
      <c r="H249" s="17" t="e">
        <f>CIG!#REF!</f>
        <v>#REF!</v>
      </c>
      <c r="I249" s="6" t="e">
        <f>CIG!#REF!</f>
        <v>#REF!</v>
      </c>
      <c r="J249" s="6" t="e">
        <f>CIG!#REF!</f>
        <v>#REF!</v>
      </c>
      <c r="K249" s="10" t="e">
        <f>CIG!#REF!</f>
        <v>#REF!</v>
      </c>
      <c r="L249" s="10"/>
      <c r="M249" s="12" t="e">
        <f>CIG!#REF!</f>
        <v>#REF!</v>
      </c>
      <c r="N249" s="4" t="e">
        <f>CIG!#REF!</f>
        <v>#REF!</v>
      </c>
      <c r="O249" s="18" t="e">
        <f>CIG!#REF!</f>
        <v>#REF!</v>
      </c>
      <c r="P249" s="19">
        <f t="shared" si="26"/>
        <v>0</v>
      </c>
      <c r="Q249" s="20" t="e">
        <f t="shared" si="27"/>
        <v>#REF!</v>
      </c>
      <c r="AC249" s="15"/>
    </row>
    <row r="250" spans="1:29" x14ac:dyDescent="0.25">
      <c r="A250" s="1" t="e">
        <f>CIG!#REF!</f>
        <v>#REF!</v>
      </c>
      <c r="B250" s="2" t="e">
        <f>CIG!#REF!</f>
        <v>#REF!</v>
      </c>
      <c r="C250" s="12" t="e">
        <f>CIG!#REF!</f>
        <v>#REF!</v>
      </c>
      <c r="D250" s="4" t="e">
        <f t="shared" si="24"/>
        <v>#REF!</v>
      </c>
      <c r="E250" s="2" t="e">
        <f t="shared" si="25"/>
        <v>#REF!</v>
      </c>
      <c r="F250" s="4" t="e">
        <f>CIG!#REF!</f>
        <v>#REF!</v>
      </c>
      <c r="G250" s="2" t="e">
        <f>CIG!#REF!</f>
        <v>#REF!</v>
      </c>
      <c r="H250" s="17" t="e">
        <f>CIG!#REF!</f>
        <v>#REF!</v>
      </c>
      <c r="I250" s="6" t="e">
        <f>CIG!#REF!</f>
        <v>#REF!</v>
      </c>
      <c r="J250" s="6" t="e">
        <f>CIG!#REF!</f>
        <v>#REF!</v>
      </c>
      <c r="K250" s="10" t="e">
        <f>CIG!#REF!</f>
        <v>#REF!</v>
      </c>
      <c r="L250" s="10"/>
      <c r="M250" s="12" t="e">
        <f>CIG!#REF!</f>
        <v>#REF!</v>
      </c>
      <c r="N250" s="4" t="e">
        <f>CIG!#REF!</f>
        <v>#REF!</v>
      </c>
      <c r="O250" s="18" t="e">
        <f>CIG!#REF!</f>
        <v>#REF!</v>
      </c>
      <c r="P250" s="19">
        <f t="shared" si="26"/>
        <v>0</v>
      </c>
      <c r="Q250" s="20" t="e">
        <f t="shared" si="27"/>
        <v>#REF!</v>
      </c>
      <c r="AC250" s="15"/>
    </row>
    <row r="251" spans="1:29" x14ac:dyDescent="0.25">
      <c r="A251" s="1" t="e">
        <f>CIG!#REF!</f>
        <v>#REF!</v>
      </c>
      <c r="B251" s="2" t="e">
        <f>CIG!#REF!</f>
        <v>#REF!</v>
      </c>
      <c r="C251" s="12" t="e">
        <f>CIG!#REF!</f>
        <v>#REF!</v>
      </c>
      <c r="D251" s="4" t="e">
        <f t="shared" si="24"/>
        <v>#REF!</v>
      </c>
      <c r="E251" s="2" t="e">
        <f t="shared" si="25"/>
        <v>#REF!</v>
      </c>
      <c r="F251" s="4" t="e">
        <f>CIG!#REF!</f>
        <v>#REF!</v>
      </c>
      <c r="G251" s="2" t="e">
        <f>CIG!#REF!</f>
        <v>#REF!</v>
      </c>
      <c r="H251" s="17" t="e">
        <f>CIG!#REF!</f>
        <v>#REF!</v>
      </c>
      <c r="I251" s="6" t="e">
        <f>CIG!#REF!</f>
        <v>#REF!</v>
      </c>
      <c r="J251" s="6" t="e">
        <f>CIG!#REF!</f>
        <v>#REF!</v>
      </c>
      <c r="K251" s="10" t="e">
        <f>CIG!#REF!</f>
        <v>#REF!</v>
      </c>
      <c r="L251" s="10"/>
      <c r="M251" s="12" t="e">
        <f>CIG!#REF!</f>
        <v>#REF!</v>
      </c>
      <c r="N251" s="4" t="e">
        <f>CIG!#REF!</f>
        <v>#REF!</v>
      </c>
      <c r="O251" s="18" t="e">
        <f>CIG!#REF!</f>
        <v>#REF!</v>
      </c>
      <c r="P251" s="19">
        <f t="shared" si="26"/>
        <v>0</v>
      </c>
      <c r="Q251" s="20" t="e">
        <f t="shared" si="27"/>
        <v>#REF!</v>
      </c>
      <c r="AC251" s="15"/>
    </row>
    <row r="252" spans="1:29" x14ac:dyDescent="0.25">
      <c r="A252" s="1" t="e">
        <f>CIG!#REF!</f>
        <v>#REF!</v>
      </c>
      <c r="B252" s="2" t="e">
        <f>CIG!#REF!</f>
        <v>#REF!</v>
      </c>
      <c r="C252" s="12" t="e">
        <f>CIG!#REF!</f>
        <v>#REF!</v>
      </c>
      <c r="D252" s="4" t="e">
        <f t="shared" si="24"/>
        <v>#REF!</v>
      </c>
      <c r="E252" s="2" t="e">
        <f t="shared" si="25"/>
        <v>#REF!</v>
      </c>
      <c r="F252" s="4" t="e">
        <f>CIG!#REF!</f>
        <v>#REF!</v>
      </c>
      <c r="G252" s="2" t="e">
        <f>CIG!#REF!</f>
        <v>#REF!</v>
      </c>
      <c r="H252" s="17" t="e">
        <f>CIG!#REF!</f>
        <v>#REF!</v>
      </c>
      <c r="I252" s="6" t="e">
        <f>CIG!#REF!</f>
        <v>#REF!</v>
      </c>
      <c r="J252" s="6" t="e">
        <f>CIG!#REF!</f>
        <v>#REF!</v>
      </c>
      <c r="K252" s="10" t="e">
        <f>CIG!#REF!</f>
        <v>#REF!</v>
      </c>
      <c r="L252" s="10"/>
      <c r="M252" s="12" t="e">
        <f>CIG!#REF!</f>
        <v>#REF!</v>
      </c>
      <c r="N252" s="4" t="e">
        <f>CIG!#REF!</f>
        <v>#REF!</v>
      </c>
      <c r="O252" s="18" t="e">
        <f>CIG!#REF!</f>
        <v>#REF!</v>
      </c>
      <c r="P252" s="19">
        <f t="shared" si="26"/>
        <v>0</v>
      </c>
      <c r="Q252" s="20" t="e">
        <f t="shared" si="27"/>
        <v>#REF!</v>
      </c>
      <c r="AC252" s="15"/>
    </row>
    <row r="253" spans="1:29" x14ac:dyDescent="0.25">
      <c r="A253" s="1" t="e">
        <f>CIG!#REF!</f>
        <v>#REF!</v>
      </c>
      <c r="B253" s="2" t="e">
        <f>CIG!#REF!</f>
        <v>#REF!</v>
      </c>
      <c r="C253" s="12" t="e">
        <f>CIG!#REF!</f>
        <v>#REF!</v>
      </c>
      <c r="D253" s="4" t="e">
        <f t="shared" si="24"/>
        <v>#REF!</v>
      </c>
      <c r="E253" s="2" t="e">
        <f t="shared" si="25"/>
        <v>#REF!</v>
      </c>
      <c r="F253" s="4" t="e">
        <f>CIG!#REF!</f>
        <v>#REF!</v>
      </c>
      <c r="G253" s="2" t="e">
        <f>CIG!#REF!</f>
        <v>#REF!</v>
      </c>
      <c r="H253" s="17" t="e">
        <f>CIG!#REF!</f>
        <v>#REF!</v>
      </c>
      <c r="I253" s="6" t="e">
        <f>CIG!#REF!</f>
        <v>#REF!</v>
      </c>
      <c r="J253" s="6" t="e">
        <f>CIG!#REF!</f>
        <v>#REF!</v>
      </c>
      <c r="K253" s="10" t="e">
        <f>CIG!#REF!</f>
        <v>#REF!</v>
      </c>
      <c r="L253" s="10"/>
      <c r="M253" s="12" t="e">
        <f>CIG!#REF!</f>
        <v>#REF!</v>
      </c>
      <c r="N253" s="4" t="e">
        <f>CIG!#REF!</f>
        <v>#REF!</v>
      </c>
      <c r="O253" s="18" t="e">
        <f>CIG!#REF!</f>
        <v>#REF!</v>
      </c>
      <c r="P253" s="19">
        <f t="shared" si="26"/>
        <v>0</v>
      </c>
      <c r="Q253" s="20" t="e">
        <f t="shared" si="27"/>
        <v>#REF!</v>
      </c>
      <c r="AC253" s="15"/>
    </row>
    <row r="254" spans="1:29" x14ac:dyDescent="0.25">
      <c r="A254" s="1" t="e">
        <f>CIG!#REF!</f>
        <v>#REF!</v>
      </c>
      <c r="B254" s="2" t="e">
        <f>CIG!#REF!</f>
        <v>#REF!</v>
      </c>
      <c r="C254" s="12" t="e">
        <f>CIG!#REF!</f>
        <v>#REF!</v>
      </c>
      <c r="D254" s="4" t="e">
        <f t="shared" si="24"/>
        <v>#REF!</v>
      </c>
      <c r="E254" s="2" t="e">
        <f t="shared" si="25"/>
        <v>#REF!</v>
      </c>
      <c r="F254" s="4" t="e">
        <f>CIG!#REF!</f>
        <v>#REF!</v>
      </c>
      <c r="G254" s="2" t="e">
        <f>CIG!#REF!</f>
        <v>#REF!</v>
      </c>
      <c r="H254" s="17" t="e">
        <f>CIG!#REF!</f>
        <v>#REF!</v>
      </c>
      <c r="I254" s="6" t="e">
        <f>CIG!#REF!</f>
        <v>#REF!</v>
      </c>
      <c r="J254" s="6" t="e">
        <f>CIG!#REF!</f>
        <v>#REF!</v>
      </c>
      <c r="K254" s="10" t="e">
        <f>CIG!#REF!</f>
        <v>#REF!</v>
      </c>
      <c r="L254" s="10"/>
      <c r="M254" s="12" t="e">
        <f>CIG!#REF!</f>
        <v>#REF!</v>
      </c>
      <c r="N254" s="4" t="e">
        <f>CIG!#REF!</f>
        <v>#REF!</v>
      </c>
      <c r="O254" s="18" t="e">
        <f>CIG!#REF!</f>
        <v>#REF!</v>
      </c>
      <c r="P254" s="19">
        <f t="shared" si="26"/>
        <v>0</v>
      </c>
      <c r="Q254" s="20" t="e">
        <f t="shared" si="27"/>
        <v>#REF!</v>
      </c>
      <c r="AC254" s="15"/>
    </row>
    <row r="255" spans="1:29" x14ac:dyDescent="0.25">
      <c r="A255" s="1" t="e">
        <f>CIG!#REF!</f>
        <v>#REF!</v>
      </c>
      <c r="B255" s="2" t="e">
        <f>CIG!#REF!</f>
        <v>#REF!</v>
      </c>
      <c r="C255" s="12" t="e">
        <f>CIG!#REF!</f>
        <v>#REF!</v>
      </c>
      <c r="D255" s="4" t="e">
        <f t="shared" si="24"/>
        <v>#REF!</v>
      </c>
      <c r="E255" s="2" t="e">
        <f t="shared" si="25"/>
        <v>#REF!</v>
      </c>
      <c r="F255" s="4" t="e">
        <f>CIG!#REF!</f>
        <v>#REF!</v>
      </c>
      <c r="G255" s="2" t="e">
        <f>CIG!#REF!</f>
        <v>#REF!</v>
      </c>
      <c r="H255" s="17" t="e">
        <f>CIG!#REF!</f>
        <v>#REF!</v>
      </c>
      <c r="I255" s="6" t="e">
        <f>CIG!#REF!</f>
        <v>#REF!</v>
      </c>
      <c r="J255" s="6" t="e">
        <f>CIG!#REF!</f>
        <v>#REF!</v>
      </c>
      <c r="K255" s="10" t="e">
        <f>CIG!#REF!</f>
        <v>#REF!</v>
      </c>
      <c r="L255" s="10"/>
      <c r="M255" s="12" t="e">
        <f>CIG!#REF!</f>
        <v>#REF!</v>
      </c>
      <c r="N255" s="4" t="e">
        <f>CIG!#REF!</f>
        <v>#REF!</v>
      </c>
      <c r="O255" s="18" t="e">
        <f>CIG!#REF!</f>
        <v>#REF!</v>
      </c>
      <c r="P255" s="19">
        <f t="shared" si="26"/>
        <v>0</v>
      </c>
      <c r="Q255" s="20" t="e">
        <f t="shared" si="27"/>
        <v>#REF!</v>
      </c>
      <c r="AC255" s="15"/>
    </row>
    <row r="256" spans="1:29" x14ac:dyDescent="0.25">
      <c r="A256" s="1" t="e">
        <f>CIG!#REF!</f>
        <v>#REF!</v>
      </c>
      <c r="B256" s="2" t="e">
        <f>CIG!#REF!</f>
        <v>#REF!</v>
      </c>
      <c r="C256" s="12" t="e">
        <f>CIG!#REF!</f>
        <v>#REF!</v>
      </c>
      <c r="D256" s="4" t="e">
        <f t="shared" si="24"/>
        <v>#REF!</v>
      </c>
      <c r="E256" s="2" t="e">
        <f t="shared" si="25"/>
        <v>#REF!</v>
      </c>
      <c r="F256" s="4" t="e">
        <f>CIG!#REF!</f>
        <v>#REF!</v>
      </c>
      <c r="G256" s="2" t="e">
        <f>CIG!#REF!</f>
        <v>#REF!</v>
      </c>
      <c r="H256" s="17" t="e">
        <f>CIG!#REF!</f>
        <v>#REF!</v>
      </c>
      <c r="I256" s="6" t="e">
        <f>CIG!#REF!</f>
        <v>#REF!</v>
      </c>
      <c r="J256" s="6" t="e">
        <f>CIG!#REF!</f>
        <v>#REF!</v>
      </c>
      <c r="K256" s="10" t="e">
        <f>CIG!#REF!</f>
        <v>#REF!</v>
      </c>
      <c r="L256" s="10"/>
      <c r="M256" s="12" t="e">
        <f>CIG!#REF!</f>
        <v>#REF!</v>
      </c>
      <c r="N256" s="4" t="e">
        <f>CIG!#REF!</f>
        <v>#REF!</v>
      </c>
      <c r="O256" s="18" t="e">
        <f>CIG!#REF!</f>
        <v>#REF!</v>
      </c>
      <c r="P256" s="19">
        <f t="shared" si="26"/>
        <v>0</v>
      </c>
      <c r="Q256" s="20" t="e">
        <f t="shared" si="27"/>
        <v>#REF!</v>
      </c>
      <c r="AC256" s="15"/>
    </row>
    <row r="257" spans="1:29" x14ac:dyDescent="0.25">
      <c r="A257" s="1" t="e">
        <f>CIG!#REF!</f>
        <v>#REF!</v>
      </c>
      <c r="B257" s="2" t="e">
        <f>CIG!#REF!</f>
        <v>#REF!</v>
      </c>
      <c r="C257" s="12" t="e">
        <f>CIG!#REF!</f>
        <v>#REF!</v>
      </c>
      <c r="D257" s="4" t="e">
        <f t="shared" si="24"/>
        <v>#REF!</v>
      </c>
      <c r="E257" s="2" t="e">
        <f t="shared" si="25"/>
        <v>#REF!</v>
      </c>
      <c r="F257" s="4" t="e">
        <f>CIG!#REF!</f>
        <v>#REF!</v>
      </c>
      <c r="G257" s="2" t="e">
        <f>CIG!#REF!</f>
        <v>#REF!</v>
      </c>
      <c r="H257" s="17" t="e">
        <f>CIG!#REF!</f>
        <v>#REF!</v>
      </c>
      <c r="I257" s="6" t="e">
        <f>CIG!#REF!</f>
        <v>#REF!</v>
      </c>
      <c r="J257" s="6" t="e">
        <f>CIG!#REF!</f>
        <v>#REF!</v>
      </c>
      <c r="K257" s="10" t="e">
        <f>CIG!#REF!</f>
        <v>#REF!</v>
      </c>
      <c r="L257" s="10"/>
      <c r="M257" s="12" t="e">
        <f>CIG!#REF!</f>
        <v>#REF!</v>
      </c>
      <c r="N257" s="4" t="e">
        <f>CIG!#REF!</f>
        <v>#REF!</v>
      </c>
      <c r="O257" s="18" t="e">
        <f>CIG!#REF!</f>
        <v>#REF!</v>
      </c>
      <c r="P257" s="19">
        <f t="shared" si="26"/>
        <v>0</v>
      </c>
      <c r="Q257" s="20" t="e">
        <f t="shared" si="27"/>
        <v>#REF!</v>
      </c>
      <c r="AC257" s="15"/>
    </row>
    <row r="258" spans="1:29" x14ac:dyDescent="0.25">
      <c r="A258" s="1" t="e">
        <f>CIG!#REF!</f>
        <v>#REF!</v>
      </c>
      <c r="B258" s="2" t="e">
        <f>CIG!#REF!</f>
        <v>#REF!</v>
      </c>
      <c r="C258" s="12" t="e">
        <f>CIG!#REF!</f>
        <v>#REF!</v>
      </c>
      <c r="D258" s="4" t="e">
        <f t="shared" si="24"/>
        <v>#REF!</v>
      </c>
      <c r="E258" s="2" t="e">
        <f t="shared" si="25"/>
        <v>#REF!</v>
      </c>
      <c r="F258" s="4" t="e">
        <f>CIG!#REF!</f>
        <v>#REF!</v>
      </c>
      <c r="G258" s="2" t="e">
        <f>CIG!#REF!</f>
        <v>#REF!</v>
      </c>
      <c r="H258" s="17" t="e">
        <f>CIG!#REF!</f>
        <v>#REF!</v>
      </c>
      <c r="I258" s="6" t="e">
        <f>CIG!#REF!</f>
        <v>#REF!</v>
      </c>
      <c r="J258" s="6" t="e">
        <f>CIG!#REF!</f>
        <v>#REF!</v>
      </c>
      <c r="K258" s="10" t="e">
        <f>CIG!#REF!</f>
        <v>#REF!</v>
      </c>
      <c r="L258" s="10"/>
      <c r="M258" s="12" t="e">
        <f>CIG!#REF!</f>
        <v>#REF!</v>
      </c>
      <c r="N258" s="4" t="e">
        <f>CIG!#REF!</f>
        <v>#REF!</v>
      </c>
      <c r="O258" s="18" t="e">
        <f>CIG!#REF!</f>
        <v>#REF!</v>
      </c>
      <c r="P258" s="19">
        <f t="shared" si="26"/>
        <v>0</v>
      </c>
      <c r="Q258" s="20" t="e">
        <f t="shared" si="27"/>
        <v>#REF!</v>
      </c>
      <c r="AC258" s="15"/>
    </row>
    <row r="259" spans="1:29" x14ac:dyDescent="0.25">
      <c r="A259" s="1" t="e">
        <f>CIG!#REF!</f>
        <v>#REF!</v>
      </c>
      <c r="B259" s="2" t="e">
        <f>CIG!#REF!</f>
        <v>#REF!</v>
      </c>
      <c r="C259" s="12" t="e">
        <f>CIG!#REF!</f>
        <v>#REF!</v>
      </c>
      <c r="D259" s="4" t="e">
        <f t="shared" si="24"/>
        <v>#REF!</v>
      </c>
      <c r="E259" s="2" t="e">
        <f t="shared" si="25"/>
        <v>#REF!</v>
      </c>
      <c r="F259" s="4" t="e">
        <f>CIG!#REF!</f>
        <v>#REF!</v>
      </c>
      <c r="G259" s="2" t="e">
        <f>CIG!#REF!</f>
        <v>#REF!</v>
      </c>
      <c r="H259" s="17" t="e">
        <f>CIG!#REF!</f>
        <v>#REF!</v>
      </c>
      <c r="I259" s="6" t="e">
        <f>CIG!#REF!</f>
        <v>#REF!</v>
      </c>
      <c r="J259" s="6" t="e">
        <f>CIG!#REF!</f>
        <v>#REF!</v>
      </c>
      <c r="K259" s="10" t="e">
        <f>CIG!#REF!</f>
        <v>#REF!</v>
      </c>
      <c r="L259" s="10"/>
      <c r="M259" s="12" t="e">
        <f>CIG!#REF!</f>
        <v>#REF!</v>
      </c>
      <c r="N259" s="4" t="e">
        <f>CIG!#REF!</f>
        <v>#REF!</v>
      </c>
      <c r="O259" s="18" t="e">
        <f>CIG!#REF!</f>
        <v>#REF!</v>
      </c>
      <c r="P259" s="19">
        <f t="shared" si="26"/>
        <v>0</v>
      </c>
      <c r="Q259" s="20" t="e">
        <f t="shared" si="27"/>
        <v>#REF!</v>
      </c>
      <c r="AC259" s="15"/>
    </row>
    <row r="260" spans="1:29" x14ac:dyDescent="0.25">
      <c r="A260" s="1" t="e">
        <f>CIG!#REF!</f>
        <v>#REF!</v>
      </c>
      <c r="B260" s="2" t="e">
        <f>CIG!#REF!</f>
        <v>#REF!</v>
      </c>
      <c r="C260" s="12" t="e">
        <f>CIG!#REF!</f>
        <v>#REF!</v>
      </c>
      <c r="D260" s="4" t="e">
        <f t="shared" si="24"/>
        <v>#REF!</v>
      </c>
      <c r="E260" s="2" t="e">
        <f t="shared" si="25"/>
        <v>#REF!</v>
      </c>
      <c r="F260" s="4" t="e">
        <f>CIG!#REF!</f>
        <v>#REF!</v>
      </c>
      <c r="G260" s="2" t="e">
        <f>CIG!#REF!</f>
        <v>#REF!</v>
      </c>
      <c r="H260" s="17" t="e">
        <f>CIG!#REF!</f>
        <v>#REF!</v>
      </c>
      <c r="I260" s="6" t="e">
        <f>CIG!#REF!</f>
        <v>#REF!</v>
      </c>
      <c r="J260" s="6" t="e">
        <f>CIG!#REF!</f>
        <v>#REF!</v>
      </c>
      <c r="K260" s="10" t="e">
        <f>CIG!#REF!</f>
        <v>#REF!</v>
      </c>
      <c r="L260" s="10"/>
      <c r="M260" s="12" t="e">
        <f>CIG!#REF!</f>
        <v>#REF!</v>
      </c>
      <c r="N260" s="4" t="e">
        <f>CIG!#REF!</f>
        <v>#REF!</v>
      </c>
      <c r="O260" s="18" t="e">
        <f>CIG!#REF!</f>
        <v>#REF!</v>
      </c>
      <c r="P260" s="19">
        <f t="shared" si="26"/>
        <v>0</v>
      </c>
      <c r="Q260" s="20" t="e">
        <f t="shared" si="27"/>
        <v>#REF!</v>
      </c>
      <c r="AC260" s="15"/>
    </row>
    <row r="261" spans="1:29" x14ac:dyDescent="0.25">
      <c r="A261" s="1" t="e">
        <f>CIG!#REF!</f>
        <v>#REF!</v>
      </c>
      <c r="B261" s="2" t="e">
        <f>CIG!#REF!</f>
        <v>#REF!</v>
      </c>
      <c r="C261" s="12" t="e">
        <f>CIG!#REF!</f>
        <v>#REF!</v>
      </c>
      <c r="D261" s="4" t="e">
        <f t="shared" si="24"/>
        <v>#REF!</v>
      </c>
      <c r="E261" s="2" t="e">
        <f t="shared" si="25"/>
        <v>#REF!</v>
      </c>
      <c r="F261" s="4" t="e">
        <f>CIG!#REF!</f>
        <v>#REF!</v>
      </c>
      <c r="G261" s="2" t="e">
        <f>CIG!#REF!</f>
        <v>#REF!</v>
      </c>
      <c r="H261" s="17" t="e">
        <f>CIG!#REF!</f>
        <v>#REF!</v>
      </c>
      <c r="I261" s="6" t="e">
        <f>CIG!#REF!</f>
        <v>#REF!</v>
      </c>
      <c r="J261" s="6" t="e">
        <f>CIG!#REF!</f>
        <v>#REF!</v>
      </c>
      <c r="K261" s="10" t="e">
        <f>CIG!#REF!</f>
        <v>#REF!</v>
      </c>
      <c r="L261" s="10"/>
      <c r="M261" s="12" t="e">
        <f>CIG!#REF!</f>
        <v>#REF!</v>
      </c>
      <c r="N261" s="4" t="e">
        <f>CIG!#REF!</f>
        <v>#REF!</v>
      </c>
      <c r="O261" s="18" t="e">
        <f>CIG!#REF!</f>
        <v>#REF!</v>
      </c>
      <c r="P261" s="19">
        <f t="shared" si="26"/>
        <v>0</v>
      </c>
      <c r="Q261" s="20" t="e">
        <f t="shared" si="27"/>
        <v>#REF!</v>
      </c>
      <c r="AC261" s="15"/>
    </row>
    <row r="262" spans="1:29" x14ac:dyDescent="0.25">
      <c r="A262" s="1" t="e">
        <f>CIG!#REF!</f>
        <v>#REF!</v>
      </c>
      <c r="B262" s="2" t="e">
        <f>CIG!#REF!</f>
        <v>#REF!</v>
      </c>
      <c r="C262" s="12" t="e">
        <f>CIG!#REF!</f>
        <v>#REF!</v>
      </c>
      <c r="D262" s="4" t="e">
        <f t="shared" si="24"/>
        <v>#REF!</v>
      </c>
      <c r="E262" s="2" t="e">
        <f t="shared" si="25"/>
        <v>#REF!</v>
      </c>
      <c r="F262" s="4" t="e">
        <f>CIG!#REF!</f>
        <v>#REF!</v>
      </c>
      <c r="G262" s="2" t="e">
        <f>CIG!#REF!</f>
        <v>#REF!</v>
      </c>
      <c r="H262" s="17" t="e">
        <f>CIG!#REF!</f>
        <v>#REF!</v>
      </c>
      <c r="I262" s="6" t="e">
        <f>CIG!#REF!</f>
        <v>#REF!</v>
      </c>
      <c r="J262" s="6" t="e">
        <f>CIG!#REF!</f>
        <v>#REF!</v>
      </c>
      <c r="K262" s="10" t="e">
        <f>CIG!#REF!</f>
        <v>#REF!</v>
      </c>
      <c r="L262" s="10"/>
      <c r="M262" s="12" t="e">
        <f>CIG!#REF!</f>
        <v>#REF!</v>
      </c>
      <c r="N262" s="4" t="e">
        <f>CIG!#REF!</f>
        <v>#REF!</v>
      </c>
      <c r="O262" s="18" t="e">
        <f>CIG!#REF!</f>
        <v>#REF!</v>
      </c>
      <c r="P262" s="19">
        <f t="shared" si="26"/>
        <v>0</v>
      </c>
      <c r="Q262" s="20" t="e">
        <f t="shared" si="27"/>
        <v>#REF!</v>
      </c>
      <c r="AC262" s="15"/>
    </row>
    <row r="263" spans="1:29" x14ac:dyDescent="0.25">
      <c r="A263" s="1" t="e">
        <f>CIG!#REF!</f>
        <v>#REF!</v>
      </c>
      <c r="B263" s="2" t="e">
        <f>CIG!#REF!</f>
        <v>#REF!</v>
      </c>
      <c r="C263" s="12" t="e">
        <f>CIG!#REF!</f>
        <v>#REF!</v>
      </c>
      <c r="D263" s="4" t="e">
        <f t="shared" si="24"/>
        <v>#REF!</v>
      </c>
      <c r="E263" s="2" t="e">
        <f t="shared" si="25"/>
        <v>#REF!</v>
      </c>
      <c r="F263" s="4" t="e">
        <f>CIG!#REF!</f>
        <v>#REF!</v>
      </c>
      <c r="G263" s="2" t="e">
        <f>CIG!#REF!</f>
        <v>#REF!</v>
      </c>
      <c r="H263" s="17" t="e">
        <f>CIG!#REF!</f>
        <v>#REF!</v>
      </c>
      <c r="I263" s="6" t="e">
        <f>CIG!#REF!</f>
        <v>#REF!</v>
      </c>
      <c r="J263" s="6" t="e">
        <f>CIG!#REF!</f>
        <v>#REF!</v>
      </c>
      <c r="K263" s="10" t="e">
        <f>CIG!#REF!</f>
        <v>#REF!</v>
      </c>
      <c r="L263" s="10"/>
      <c r="M263" s="12" t="e">
        <f>CIG!#REF!</f>
        <v>#REF!</v>
      </c>
      <c r="N263" s="4" t="e">
        <f>CIG!#REF!</f>
        <v>#REF!</v>
      </c>
      <c r="O263" s="18" t="e">
        <f>CIG!#REF!</f>
        <v>#REF!</v>
      </c>
      <c r="P263" s="19">
        <f t="shared" si="26"/>
        <v>0</v>
      </c>
      <c r="Q263" s="20" t="e">
        <f t="shared" si="27"/>
        <v>#REF!</v>
      </c>
      <c r="AC263" s="15"/>
    </row>
    <row r="264" spans="1:29" x14ac:dyDescent="0.25">
      <c r="A264" s="1" t="e">
        <f>CIG!#REF!</f>
        <v>#REF!</v>
      </c>
      <c r="B264" s="2" t="e">
        <f>CIG!#REF!</f>
        <v>#REF!</v>
      </c>
      <c r="C264" s="12" t="e">
        <f>CIG!#REF!</f>
        <v>#REF!</v>
      </c>
      <c r="D264" s="4" t="e">
        <f t="shared" si="24"/>
        <v>#REF!</v>
      </c>
      <c r="E264" s="2" t="e">
        <f t="shared" si="25"/>
        <v>#REF!</v>
      </c>
      <c r="F264" s="4" t="e">
        <f>CIG!#REF!</f>
        <v>#REF!</v>
      </c>
      <c r="G264" s="2" t="e">
        <f>CIG!#REF!</f>
        <v>#REF!</v>
      </c>
      <c r="H264" s="17" t="e">
        <f>CIG!#REF!</f>
        <v>#REF!</v>
      </c>
      <c r="I264" s="6" t="e">
        <f>CIG!#REF!</f>
        <v>#REF!</v>
      </c>
      <c r="J264" s="6" t="e">
        <f>CIG!#REF!</f>
        <v>#REF!</v>
      </c>
      <c r="K264" s="10" t="e">
        <f>CIG!#REF!</f>
        <v>#REF!</v>
      </c>
      <c r="L264" s="10"/>
      <c r="M264" s="12" t="e">
        <f>CIG!#REF!</f>
        <v>#REF!</v>
      </c>
      <c r="N264" s="4" t="e">
        <f>CIG!#REF!</f>
        <v>#REF!</v>
      </c>
      <c r="O264" s="18" t="e">
        <f>CIG!#REF!</f>
        <v>#REF!</v>
      </c>
      <c r="P264" s="19">
        <f t="shared" si="26"/>
        <v>0</v>
      </c>
      <c r="Q264" s="20" t="e">
        <f t="shared" si="27"/>
        <v>#REF!</v>
      </c>
      <c r="AC264" s="15"/>
    </row>
    <row r="265" spans="1:29" x14ac:dyDescent="0.25">
      <c r="A265" s="1" t="e">
        <f>CIG!#REF!</f>
        <v>#REF!</v>
      </c>
      <c r="B265" s="2" t="e">
        <f>CIG!#REF!</f>
        <v>#REF!</v>
      </c>
      <c r="C265" s="12" t="e">
        <f>CIG!#REF!</f>
        <v>#REF!</v>
      </c>
      <c r="D265" s="4" t="e">
        <f t="shared" si="24"/>
        <v>#REF!</v>
      </c>
      <c r="E265" s="2" t="e">
        <f t="shared" si="25"/>
        <v>#REF!</v>
      </c>
      <c r="F265" s="4" t="e">
        <f>CIG!#REF!</f>
        <v>#REF!</v>
      </c>
      <c r="G265" s="2" t="e">
        <f>CIG!#REF!</f>
        <v>#REF!</v>
      </c>
      <c r="H265" s="17" t="e">
        <f>CIG!#REF!</f>
        <v>#REF!</v>
      </c>
      <c r="I265" s="6" t="e">
        <f>CIG!#REF!</f>
        <v>#REF!</v>
      </c>
      <c r="J265" s="6" t="e">
        <f>CIG!#REF!</f>
        <v>#REF!</v>
      </c>
      <c r="K265" s="10" t="e">
        <f>CIG!#REF!</f>
        <v>#REF!</v>
      </c>
      <c r="L265" s="10"/>
      <c r="M265" s="12" t="e">
        <f>CIG!#REF!</f>
        <v>#REF!</v>
      </c>
      <c r="N265" s="4" t="e">
        <f>CIG!#REF!</f>
        <v>#REF!</v>
      </c>
      <c r="O265" s="18" t="e">
        <f>CIG!#REF!</f>
        <v>#REF!</v>
      </c>
      <c r="P265" s="19">
        <f t="shared" si="26"/>
        <v>0</v>
      </c>
      <c r="Q265" s="20" t="e">
        <f t="shared" si="27"/>
        <v>#REF!</v>
      </c>
      <c r="AC265" s="15"/>
    </row>
    <row r="266" spans="1:29" x14ac:dyDescent="0.25">
      <c r="A266" s="1" t="e">
        <f>CIG!#REF!</f>
        <v>#REF!</v>
      </c>
      <c r="B266" s="2" t="e">
        <f>CIG!#REF!</f>
        <v>#REF!</v>
      </c>
      <c r="C266" s="12" t="e">
        <f>CIG!#REF!</f>
        <v>#REF!</v>
      </c>
      <c r="D266" s="4" t="e">
        <f t="shared" si="24"/>
        <v>#REF!</v>
      </c>
      <c r="E266" s="2" t="e">
        <f t="shared" si="25"/>
        <v>#REF!</v>
      </c>
      <c r="F266" s="4" t="e">
        <f>CIG!#REF!</f>
        <v>#REF!</v>
      </c>
      <c r="G266" s="2" t="e">
        <f>CIG!#REF!</f>
        <v>#REF!</v>
      </c>
      <c r="H266" s="17" t="e">
        <f>CIG!#REF!</f>
        <v>#REF!</v>
      </c>
      <c r="I266" s="6" t="e">
        <f>CIG!#REF!</f>
        <v>#REF!</v>
      </c>
      <c r="J266" s="6" t="e">
        <f>CIG!#REF!</f>
        <v>#REF!</v>
      </c>
      <c r="K266" s="10" t="e">
        <f>CIG!#REF!</f>
        <v>#REF!</v>
      </c>
      <c r="L266" s="10"/>
      <c r="M266" s="12" t="e">
        <f>CIG!#REF!</f>
        <v>#REF!</v>
      </c>
      <c r="N266" s="4" t="e">
        <f>CIG!#REF!</f>
        <v>#REF!</v>
      </c>
      <c r="O266" s="18" t="e">
        <f>CIG!#REF!</f>
        <v>#REF!</v>
      </c>
      <c r="P266" s="19">
        <f t="shared" si="26"/>
        <v>0</v>
      </c>
      <c r="Q266" s="20" t="e">
        <f t="shared" si="27"/>
        <v>#REF!</v>
      </c>
      <c r="AC266" s="15"/>
    </row>
    <row r="267" spans="1:29" x14ac:dyDescent="0.25">
      <c r="A267" s="1" t="e">
        <f>CIG!#REF!</f>
        <v>#REF!</v>
      </c>
      <c r="B267" s="2" t="e">
        <f>CIG!#REF!</f>
        <v>#REF!</v>
      </c>
      <c r="C267" s="12" t="e">
        <f>CIG!#REF!</f>
        <v>#REF!</v>
      </c>
      <c r="D267" s="4" t="e">
        <f t="shared" si="24"/>
        <v>#REF!</v>
      </c>
      <c r="E267" s="2" t="e">
        <f t="shared" si="25"/>
        <v>#REF!</v>
      </c>
      <c r="F267" s="4" t="e">
        <f>CIG!#REF!</f>
        <v>#REF!</v>
      </c>
      <c r="G267" s="2" t="e">
        <f>CIG!#REF!</f>
        <v>#REF!</v>
      </c>
      <c r="H267" s="17" t="e">
        <f>CIG!#REF!</f>
        <v>#REF!</v>
      </c>
      <c r="I267" s="6" t="e">
        <f>CIG!#REF!</f>
        <v>#REF!</v>
      </c>
      <c r="J267" s="6" t="e">
        <f>CIG!#REF!</f>
        <v>#REF!</v>
      </c>
      <c r="K267" s="10" t="e">
        <f>CIG!#REF!</f>
        <v>#REF!</v>
      </c>
      <c r="L267" s="10"/>
      <c r="M267" s="12" t="e">
        <f>CIG!#REF!</f>
        <v>#REF!</v>
      </c>
      <c r="N267" s="4" t="e">
        <f>CIG!#REF!</f>
        <v>#REF!</v>
      </c>
      <c r="O267" s="18" t="e">
        <f>CIG!#REF!</f>
        <v>#REF!</v>
      </c>
      <c r="P267" s="19">
        <f t="shared" si="26"/>
        <v>0</v>
      </c>
      <c r="Q267" s="20" t="e">
        <f t="shared" si="27"/>
        <v>#REF!</v>
      </c>
      <c r="AC267" s="15"/>
    </row>
    <row r="268" spans="1:29" x14ac:dyDescent="0.25">
      <c r="A268" s="1" t="e">
        <f>CIG!#REF!</f>
        <v>#REF!</v>
      </c>
      <c r="B268" s="2" t="e">
        <f>CIG!#REF!</f>
        <v>#REF!</v>
      </c>
      <c r="C268" s="12" t="e">
        <f>CIG!#REF!</f>
        <v>#REF!</v>
      </c>
      <c r="D268" s="4" t="e">
        <f t="shared" si="24"/>
        <v>#REF!</v>
      </c>
      <c r="E268" s="2" t="e">
        <f t="shared" si="25"/>
        <v>#REF!</v>
      </c>
      <c r="F268" s="4" t="e">
        <f>CIG!#REF!</f>
        <v>#REF!</v>
      </c>
      <c r="G268" s="2" t="e">
        <f>CIG!#REF!</f>
        <v>#REF!</v>
      </c>
      <c r="H268" s="17" t="e">
        <f>CIG!#REF!</f>
        <v>#REF!</v>
      </c>
      <c r="I268" s="6" t="e">
        <f>CIG!#REF!</f>
        <v>#REF!</v>
      </c>
      <c r="J268" s="6" t="e">
        <f>CIG!#REF!</f>
        <v>#REF!</v>
      </c>
      <c r="K268" s="10" t="e">
        <f>CIG!#REF!</f>
        <v>#REF!</v>
      </c>
      <c r="L268" s="10"/>
      <c r="M268" s="12" t="e">
        <f>CIG!#REF!</f>
        <v>#REF!</v>
      </c>
      <c r="N268" s="4" t="e">
        <f>CIG!#REF!</f>
        <v>#REF!</v>
      </c>
      <c r="O268" s="18" t="e">
        <f>CIG!#REF!</f>
        <v>#REF!</v>
      </c>
      <c r="P268" s="19">
        <f t="shared" si="26"/>
        <v>0</v>
      </c>
      <c r="Q268" s="20" t="e">
        <f t="shared" si="27"/>
        <v>#REF!</v>
      </c>
      <c r="AC268" s="15"/>
    </row>
    <row r="269" spans="1:29" x14ac:dyDescent="0.25">
      <c r="A269" s="1" t="e">
        <f>CIG!#REF!</f>
        <v>#REF!</v>
      </c>
      <c r="B269" s="2" t="e">
        <f>CIG!#REF!</f>
        <v>#REF!</v>
      </c>
      <c r="C269" s="12" t="e">
        <f>CIG!#REF!</f>
        <v>#REF!</v>
      </c>
      <c r="D269" s="4" t="e">
        <f t="shared" si="24"/>
        <v>#REF!</v>
      </c>
      <c r="E269" s="2" t="e">
        <f t="shared" si="25"/>
        <v>#REF!</v>
      </c>
      <c r="F269" s="4" t="e">
        <f>CIG!#REF!</f>
        <v>#REF!</v>
      </c>
      <c r="G269" s="2" t="e">
        <f>CIG!#REF!</f>
        <v>#REF!</v>
      </c>
      <c r="H269" s="17" t="e">
        <f>CIG!#REF!</f>
        <v>#REF!</v>
      </c>
      <c r="I269" s="6" t="e">
        <f>CIG!#REF!</f>
        <v>#REF!</v>
      </c>
      <c r="J269" s="6" t="e">
        <f>CIG!#REF!</f>
        <v>#REF!</v>
      </c>
      <c r="K269" s="10" t="e">
        <f>CIG!#REF!</f>
        <v>#REF!</v>
      </c>
      <c r="L269" s="10"/>
      <c r="M269" s="12" t="e">
        <f>CIG!#REF!</f>
        <v>#REF!</v>
      </c>
      <c r="N269" s="4" t="e">
        <f>CIG!#REF!</f>
        <v>#REF!</v>
      </c>
      <c r="O269" s="18" t="e">
        <f>CIG!#REF!</f>
        <v>#REF!</v>
      </c>
      <c r="P269" s="19">
        <f t="shared" si="26"/>
        <v>0</v>
      </c>
      <c r="Q269" s="20" t="e">
        <f t="shared" si="27"/>
        <v>#REF!</v>
      </c>
      <c r="AC269" s="15"/>
    </row>
    <row r="270" spans="1:29" x14ac:dyDescent="0.25">
      <c r="A270" s="1" t="e">
        <f>CIG!#REF!</f>
        <v>#REF!</v>
      </c>
      <c r="B270" s="2" t="e">
        <f>CIG!#REF!</f>
        <v>#REF!</v>
      </c>
      <c r="C270" s="12" t="e">
        <f>CIG!#REF!</f>
        <v>#REF!</v>
      </c>
      <c r="D270" s="4" t="e">
        <f t="shared" si="24"/>
        <v>#REF!</v>
      </c>
      <c r="E270" s="2" t="e">
        <f t="shared" si="25"/>
        <v>#REF!</v>
      </c>
      <c r="F270" s="4" t="e">
        <f>CIG!#REF!</f>
        <v>#REF!</v>
      </c>
      <c r="G270" s="2" t="e">
        <f>CIG!#REF!</f>
        <v>#REF!</v>
      </c>
      <c r="H270" s="17" t="e">
        <f>CIG!#REF!</f>
        <v>#REF!</v>
      </c>
      <c r="I270" s="6" t="e">
        <f>CIG!#REF!</f>
        <v>#REF!</v>
      </c>
      <c r="J270" s="6" t="e">
        <f>CIG!#REF!</f>
        <v>#REF!</v>
      </c>
      <c r="K270" s="10" t="e">
        <f>CIG!#REF!</f>
        <v>#REF!</v>
      </c>
      <c r="L270" s="10"/>
      <c r="M270" s="12" t="e">
        <f>CIG!#REF!</f>
        <v>#REF!</v>
      </c>
      <c r="N270" s="4" t="e">
        <f>CIG!#REF!</f>
        <v>#REF!</v>
      </c>
      <c r="O270" s="18" t="e">
        <f>CIG!#REF!</f>
        <v>#REF!</v>
      </c>
      <c r="P270" s="19">
        <f t="shared" si="26"/>
        <v>0</v>
      </c>
      <c r="Q270" s="20" t="e">
        <f t="shared" si="27"/>
        <v>#REF!</v>
      </c>
      <c r="AC270" s="15"/>
    </row>
    <row r="271" spans="1:29" x14ac:dyDescent="0.25">
      <c r="A271" s="1" t="e">
        <f>CIG!#REF!</f>
        <v>#REF!</v>
      </c>
      <c r="B271" s="2" t="e">
        <f>CIG!#REF!</f>
        <v>#REF!</v>
      </c>
      <c r="C271" s="12" t="e">
        <f>CIG!#REF!</f>
        <v>#REF!</v>
      </c>
      <c r="D271" s="4" t="e">
        <f t="shared" si="24"/>
        <v>#REF!</v>
      </c>
      <c r="E271" s="2" t="e">
        <f t="shared" si="25"/>
        <v>#REF!</v>
      </c>
      <c r="F271" s="4" t="e">
        <f>CIG!#REF!</f>
        <v>#REF!</v>
      </c>
      <c r="G271" s="2" t="e">
        <f>CIG!#REF!</f>
        <v>#REF!</v>
      </c>
      <c r="H271" s="17" t="e">
        <f>CIG!#REF!</f>
        <v>#REF!</v>
      </c>
      <c r="I271" s="6" t="e">
        <f>CIG!#REF!</f>
        <v>#REF!</v>
      </c>
      <c r="J271" s="6" t="e">
        <f>CIG!#REF!</f>
        <v>#REF!</v>
      </c>
      <c r="K271" s="10" t="e">
        <f>CIG!#REF!</f>
        <v>#REF!</v>
      </c>
      <c r="L271" s="10"/>
      <c r="M271" s="12" t="e">
        <f>CIG!#REF!</f>
        <v>#REF!</v>
      </c>
      <c r="N271" s="4" t="e">
        <f>CIG!#REF!</f>
        <v>#REF!</v>
      </c>
      <c r="O271" s="18" t="e">
        <f>CIG!#REF!</f>
        <v>#REF!</v>
      </c>
      <c r="P271" s="19">
        <f t="shared" si="26"/>
        <v>0</v>
      </c>
      <c r="Q271" s="20" t="e">
        <f t="shared" si="27"/>
        <v>#REF!</v>
      </c>
      <c r="AC271" s="15"/>
    </row>
    <row r="272" spans="1:29" x14ac:dyDescent="0.25">
      <c r="A272" s="1" t="e">
        <f>CIG!#REF!</f>
        <v>#REF!</v>
      </c>
      <c r="B272" s="2" t="e">
        <f>CIG!#REF!</f>
        <v>#REF!</v>
      </c>
      <c r="C272" s="12" t="e">
        <f>CIG!#REF!</f>
        <v>#REF!</v>
      </c>
      <c r="D272" s="4" t="e">
        <f t="shared" si="24"/>
        <v>#REF!</v>
      </c>
      <c r="E272" s="2" t="e">
        <f t="shared" si="25"/>
        <v>#REF!</v>
      </c>
      <c r="F272" s="4" t="e">
        <f>CIG!#REF!</f>
        <v>#REF!</v>
      </c>
      <c r="G272" s="2" t="e">
        <f>CIG!#REF!</f>
        <v>#REF!</v>
      </c>
      <c r="H272" s="17" t="e">
        <f>CIG!#REF!</f>
        <v>#REF!</v>
      </c>
      <c r="I272" s="6" t="e">
        <f>CIG!#REF!</f>
        <v>#REF!</v>
      </c>
      <c r="J272" s="6" t="e">
        <f>CIG!#REF!</f>
        <v>#REF!</v>
      </c>
      <c r="K272" s="10" t="e">
        <f>CIG!#REF!</f>
        <v>#REF!</v>
      </c>
      <c r="L272" s="10"/>
      <c r="M272" s="12" t="e">
        <f>CIG!#REF!</f>
        <v>#REF!</v>
      </c>
      <c r="N272" s="4" t="e">
        <f>CIG!#REF!</f>
        <v>#REF!</v>
      </c>
      <c r="O272" s="18" t="e">
        <f>CIG!#REF!</f>
        <v>#REF!</v>
      </c>
      <c r="P272" s="19">
        <f t="shared" si="26"/>
        <v>0</v>
      </c>
      <c r="Q272" s="20" t="e">
        <f t="shared" si="27"/>
        <v>#REF!</v>
      </c>
      <c r="AC272" s="15"/>
    </row>
    <row r="273" spans="1:29" x14ac:dyDescent="0.25">
      <c r="A273" s="1" t="e">
        <f>CIG!#REF!</f>
        <v>#REF!</v>
      </c>
      <c r="B273" s="2" t="e">
        <f>CIG!#REF!</f>
        <v>#REF!</v>
      </c>
      <c r="C273" s="12" t="e">
        <f>CIG!#REF!</f>
        <v>#REF!</v>
      </c>
      <c r="D273" s="4" t="e">
        <f t="shared" si="24"/>
        <v>#REF!</v>
      </c>
      <c r="E273" s="2" t="e">
        <f t="shared" si="25"/>
        <v>#REF!</v>
      </c>
      <c r="F273" s="4" t="e">
        <f>CIG!#REF!</f>
        <v>#REF!</v>
      </c>
      <c r="G273" s="2" t="e">
        <f>CIG!#REF!</f>
        <v>#REF!</v>
      </c>
      <c r="H273" s="17" t="e">
        <f>CIG!#REF!</f>
        <v>#REF!</v>
      </c>
      <c r="I273" s="6" t="e">
        <f>CIG!#REF!</f>
        <v>#REF!</v>
      </c>
      <c r="J273" s="6" t="e">
        <f>CIG!#REF!</f>
        <v>#REF!</v>
      </c>
      <c r="K273" s="10" t="e">
        <f>CIG!#REF!</f>
        <v>#REF!</v>
      </c>
      <c r="L273" s="10"/>
      <c r="M273" s="12" t="e">
        <f>CIG!#REF!</f>
        <v>#REF!</v>
      </c>
      <c r="N273" s="4" t="e">
        <f>CIG!#REF!</f>
        <v>#REF!</v>
      </c>
      <c r="O273" s="18" t="e">
        <f>CIG!#REF!</f>
        <v>#REF!</v>
      </c>
      <c r="P273" s="19">
        <f t="shared" si="26"/>
        <v>0</v>
      </c>
      <c r="Q273" s="20" t="e">
        <f t="shared" si="27"/>
        <v>#REF!</v>
      </c>
      <c r="AC273" s="15"/>
    </row>
    <row r="274" spans="1:29" x14ac:dyDescent="0.25">
      <c r="A274" s="1" t="e">
        <f>CIG!#REF!</f>
        <v>#REF!</v>
      </c>
      <c r="B274" s="2" t="e">
        <f>CIG!#REF!</f>
        <v>#REF!</v>
      </c>
      <c r="C274" s="12" t="e">
        <f>CIG!#REF!</f>
        <v>#REF!</v>
      </c>
      <c r="D274" s="4" t="e">
        <f t="shared" si="24"/>
        <v>#REF!</v>
      </c>
      <c r="E274" s="2" t="e">
        <f t="shared" si="25"/>
        <v>#REF!</v>
      </c>
      <c r="F274" s="4" t="e">
        <f>CIG!#REF!</f>
        <v>#REF!</v>
      </c>
      <c r="G274" s="2" t="e">
        <f>CIG!#REF!</f>
        <v>#REF!</v>
      </c>
      <c r="H274" s="17" t="e">
        <f>CIG!#REF!</f>
        <v>#REF!</v>
      </c>
      <c r="I274" s="6" t="e">
        <f>CIG!#REF!</f>
        <v>#REF!</v>
      </c>
      <c r="J274" s="6" t="e">
        <f>CIG!#REF!</f>
        <v>#REF!</v>
      </c>
      <c r="K274" s="10" t="e">
        <f>CIG!#REF!</f>
        <v>#REF!</v>
      </c>
      <c r="L274" s="10"/>
      <c r="M274" s="12" t="e">
        <f>CIG!#REF!</f>
        <v>#REF!</v>
      </c>
      <c r="N274" s="4" t="e">
        <f>CIG!#REF!</f>
        <v>#REF!</v>
      </c>
      <c r="O274" s="18" t="e">
        <f>CIG!#REF!</f>
        <v>#REF!</v>
      </c>
      <c r="P274" s="19">
        <f t="shared" si="26"/>
        <v>0</v>
      </c>
      <c r="Q274" s="20" t="e">
        <f t="shared" si="27"/>
        <v>#REF!</v>
      </c>
      <c r="AC274" s="15"/>
    </row>
    <row r="275" spans="1:29" x14ac:dyDescent="0.25">
      <c r="A275" s="1" t="e">
        <f>CIG!#REF!</f>
        <v>#REF!</v>
      </c>
      <c r="B275" s="2" t="e">
        <f>CIG!#REF!</f>
        <v>#REF!</v>
      </c>
      <c r="C275" s="12" t="e">
        <f>CIG!#REF!</f>
        <v>#REF!</v>
      </c>
      <c r="D275" s="4" t="e">
        <f t="shared" si="24"/>
        <v>#REF!</v>
      </c>
      <c r="E275" s="2" t="e">
        <f t="shared" si="25"/>
        <v>#REF!</v>
      </c>
      <c r="F275" s="4" t="e">
        <f>CIG!#REF!</f>
        <v>#REF!</v>
      </c>
      <c r="G275" s="2" t="e">
        <f>CIG!#REF!</f>
        <v>#REF!</v>
      </c>
      <c r="H275" s="17" t="e">
        <f>CIG!#REF!</f>
        <v>#REF!</v>
      </c>
      <c r="I275" s="6" t="e">
        <f>CIG!#REF!</f>
        <v>#REF!</v>
      </c>
      <c r="J275" s="6" t="e">
        <f>CIG!#REF!</f>
        <v>#REF!</v>
      </c>
      <c r="K275" s="10" t="e">
        <f>CIG!#REF!</f>
        <v>#REF!</v>
      </c>
      <c r="L275" s="10"/>
      <c r="M275" s="12" t="e">
        <f>CIG!#REF!</f>
        <v>#REF!</v>
      </c>
      <c r="N275" s="4" t="e">
        <f>CIG!#REF!</f>
        <v>#REF!</v>
      </c>
      <c r="O275" s="18" t="e">
        <f>CIG!#REF!</f>
        <v>#REF!</v>
      </c>
      <c r="P275" s="19">
        <f t="shared" si="26"/>
        <v>0</v>
      </c>
      <c r="Q275" s="20" t="e">
        <f t="shared" si="27"/>
        <v>#REF!</v>
      </c>
      <c r="AC275" s="15"/>
    </row>
    <row r="276" spans="1:29" x14ac:dyDescent="0.25">
      <c r="A276" s="1" t="e">
        <f>CIG!#REF!</f>
        <v>#REF!</v>
      </c>
      <c r="B276" s="2" t="e">
        <f>CIG!#REF!</f>
        <v>#REF!</v>
      </c>
      <c r="C276" s="12" t="e">
        <f>CIG!#REF!</f>
        <v>#REF!</v>
      </c>
      <c r="D276" s="4" t="e">
        <f t="shared" si="24"/>
        <v>#REF!</v>
      </c>
      <c r="E276" s="2" t="e">
        <f t="shared" si="25"/>
        <v>#REF!</v>
      </c>
      <c r="F276" s="4" t="e">
        <f>CIG!#REF!</f>
        <v>#REF!</v>
      </c>
      <c r="G276" s="2" t="e">
        <f>CIG!#REF!</f>
        <v>#REF!</v>
      </c>
      <c r="H276" s="17" t="e">
        <f>CIG!#REF!</f>
        <v>#REF!</v>
      </c>
      <c r="I276" s="6" t="e">
        <f>CIG!#REF!</f>
        <v>#REF!</v>
      </c>
      <c r="J276" s="6" t="e">
        <f>CIG!#REF!</f>
        <v>#REF!</v>
      </c>
      <c r="K276" s="10" t="e">
        <f>CIG!#REF!</f>
        <v>#REF!</v>
      </c>
      <c r="L276" s="10"/>
      <c r="M276" s="12" t="e">
        <f>CIG!#REF!</f>
        <v>#REF!</v>
      </c>
      <c r="N276" s="4" t="e">
        <f>CIG!#REF!</f>
        <v>#REF!</v>
      </c>
      <c r="O276" s="18" t="e">
        <f>CIG!#REF!</f>
        <v>#REF!</v>
      </c>
      <c r="P276" s="19">
        <f t="shared" si="26"/>
        <v>0</v>
      </c>
      <c r="Q276" s="20" t="e">
        <f t="shared" si="27"/>
        <v>#REF!</v>
      </c>
      <c r="AC276" s="15"/>
    </row>
    <row r="277" spans="1:29" x14ac:dyDescent="0.25">
      <c r="A277" s="1" t="e">
        <f>CIG!#REF!</f>
        <v>#REF!</v>
      </c>
      <c r="B277" s="2" t="e">
        <f>CIG!#REF!</f>
        <v>#REF!</v>
      </c>
      <c r="C277" s="12" t="e">
        <f>CIG!#REF!</f>
        <v>#REF!</v>
      </c>
      <c r="D277" s="4" t="e">
        <f t="shared" si="24"/>
        <v>#REF!</v>
      </c>
      <c r="E277" s="2" t="e">
        <f t="shared" si="25"/>
        <v>#REF!</v>
      </c>
      <c r="F277" s="4" t="e">
        <f>CIG!#REF!</f>
        <v>#REF!</v>
      </c>
      <c r="G277" s="2" t="e">
        <f>CIG!#REF!</f>
        <v>#REF!</v>
      </c>
      <c r="H277" s="17" t="e">
        <f>CIG!#REF!</f>
        <v>#REF!</v>
      </c>
      <c r="I277" s="6" t="e">
        <f>CIG!#REF!</f>
        <v>#REF!</v>
      </c>
      <c r="J277" s="6" t="e">
        <f>CIG!#REF!</f>
        <v>#REF!</v>
      </c>
      <c r="K277" s="10" t="e">
        <f>CIG!#REF!</f>
        <v>#REF!</v>
      </c>
      <c r="L277" s="10"/>
      <c r="M277" s="12" t="e">
        <f>CIG!#REF!</f>
        <v>#REF!</v>
      </c>
      <c r="N277" s="4" t="e">
        <f>CIG!#REF!</f>
        <v>#REF!</v>
      </c>
      <c r="O277" s="18" t="e">
        <f>CIG!#REF!</f>
        <v>#REF!</v>
      </c>
      <c r="P277" s="19">
        <f t="shared" si="26"/>
        <v>0</v>
      </c>
      <c r="Q277" s="20" t="e">
        <f t="shared" si="27"/>
        <v>#REF!</v>
      </c>
      <c r="AC277" s="15"/>
    </row>
    <row r="278" spans="1:29" x14ac:dyDescent="0.25">
      <c r="A278" s="1" t="e">
        <f>CIG!#REF!</f>
        <v>#REF!</v>
      </c>
      <c r="B278" s="2" t="e">
        <f>CIG!#REF!</f>
        <v>#REF!</v>
      </c>
      <c r="C278" s="12" t="e">
        <f>CIG!#REF!</f>
        <v>#REF!</v>
      </c>
      <c r="D278" s="4" t="e">
        <f t="shared" si="24"/>
        <v>#REF!</v>
      </c>
      <c r="E278" s="2" t="e">
        <f t="shared" si="25"/>
        <v>#REF!</v>
      </c>
      <c r="F278" s="4" t="e">
        <f>CIG!#REF!</f>
        <v>#REF!</v>
      </c>
      <c r="G278" s="2" t="e">
        <f>CIG!#REF!</f>
        <v>#REF!</v>
      </c>
      <c r="H278" s="17" t="e">
        <f>CIG!#REF!</f>
        <v>#REF!</v>
      </c>
      <c r="I278" s="6" t="e">
        <f>CIG!#REF!</f>
        <v>#REF!</v>
      </c>
      <c r="J278" s="6" t="e">
        <f>CIG!#REF!</f>
        <v>#REF!</v>
      </c>
      <c r="K278" s="10" t="e">
        <f>CIG!#REF!</f>
        <v>#REF!</v>
      </c>
      <c r="L278" s="10"/>
      <c r="M278" s="12" t="e">
        <f>CIG!#REF!</f>
        <v>#REF!</v>
      </c>
      <c r="N278" s="4" t="e">
        <f>CIG!#REF!</f>
        <v>#REF!</v>
      </c>
      <c r="O278" s="18" t="e">
        <f>CIG!#REF!</f>
        <v>#REF!</v>
      </c>
      <c r="P278" s="19">
        <f t="shared" si="26"/>
        <v>0</v>
      </c>
      <c r="Q278" s="20" t="e">
        <f t="shared" si="27"/>
        <v>#REF!</v>
      </c>
      <c r="AC278" s="15"/>
    </row>
    <row r="279" spans="1:29" x14ac:dyDescent="0.25">
      <c r="A279" s="1" t="e">
        <f>CIG!#REF!</f>
        <v>#REF!</v>
      </c>
      <c r="B279" s="2" t="e">
        <f>CIG!#REF!</f>
        <v>#REF!</v>
      </c>
      <c r="C279" s="12" t="e">
        <f>CIG!#REF!</f>
        <v>#REF!</v>
      </c>
      <c r="D279" s="4" t="e">
        <f t="shared" si="24"/>
        <v>#REF!</v>
      </c>
      <c r="E279" s="2" t="e">
        <f t="shared" si="25"/>
        <v>#REF!</v>
      </c>
      <c r="F279" s="4" t="e">
        <f>CIG!#REF!</f>
        <v>#REF!</v>
      </c>
      <c r="G279" s="2" t="e">
        <f>CIG!#REF!</f>
        <v>#REF!</v>
      </c>
      <c r="H279" s="17" t="e">
        <f>CIG!#REF!</f>
        <v>#REF!</v>
      </c>
      <c r="I279" s="6" t="e">
        <f>CIG!#REF!</f>
        <v>#REF!</v>
      </c>
      <c r="J279" s="6" t="e">
        <f>CIG!#REF!</f>
        <v>#REF!</v>
      </c>
      <c r="K279" s="10" t="e">
        <f>CIG!#REF!</f>
        <v>#REF!</v>
      </c>
      <c r="L279" s="10"/>
      <c r="M279" s="12" t="e">
        <f>CIG!#REF!</f>
        <v>#REF!</v>
      </c>
      <c r="N279" s="4" t="e">
        <f>CIG!#REF!</f>
        <v>#REF!</v>
      </c>
      <c r="O279" s="18" t="e">
        <f>CIG!#REF!</f>
        <v>#REF!</v>
      </c>
      <c r="P279" s="19">
        <f t="shared" si="26"/>
        <v>0</v>
      </c>
      <c r="Q279" s="20" t="e">
        <f t="shared" si="27"/>
        <v>#REF!</v>
      </c>
      <c r="AC279" s="15"/>
    </row>
    <row r="280" spans="1:29" x14ac:dyDescent="0.25">
      <c r="A280" s="1" t="e">
        <f>CIG!#REF!</f>
        <v>#REF!</v>
      </c>
      <c r="B280" s="2" t="e">
        <f>CIG!#REF!</f>
        <v>#REF!</v>
      </c>
      <c r="C280" s="12" t="e">
        <f>CIG!#REF!</f>
        <v>#REF!</v>
      </c>
      <c r="D280" s="4" t="e">
        <f t="shared" si="24"/>
        <v>#REF!</v>
      </c>
      <c r="E280" s="2" t="e">
        <f t="shared" si="25"/>
        <v>#REF!</v>
      </c>
      <c r="F280" s="4" t="e">
        <f>CIG!#REF!</f>
        <v>#REF!</v>
      </c>
      <c r="G280" s="2" t="e">
        <f>CIG!#REF!</f>
        <v>#REF!</v>
      </c>
      <c r="H280" s="17" t="e">
        <f>CIG!#REF!</f>
        <v>#REF!</v>
      </c>
      <c r="I280" s="6" t="e">
        <f>CIG!#REF!</f>
        <v>#REF!</v>
      </c>
      <c r="J280" s="6" t="e">
        <f>CIG!#REF!</f>
        <v>#REF!</v>
      </c>
      <c r="K280" s="10" t="e">
        <f>CIG!#REF!</f>
        <v>#REF!</v>
      </c>
      <c r="L280" s="10"/>
      <c r="M280" s="12" t="e">
        <f>CIG!#REF!</f>
        <v>#REF!</v>
      </c>
      <c r="N280" s="4" t="e">
        <f>CIG!#REF!</f>
        <v>#REF!</v>
      </c>
      <c r="O280" s="18" t="e">
        <f>CIG!#REF!</f>
        <v>#REF!</v>
      </c>
      <c r="P280" s="19">
        <f t="shared" si="26"/>
        <v>0</v>
      </c>
      <c r="Q280" s="20" t="e">
        <f t="shared" si="27"/>
        <v>#REF!</v>
      </c>
      <c r="AC280" s="15"/>
    </row>
    <row r="281" spans="1:29" x14ac:dyDescent="0.25">
      <c r="A281" s="1" t="e">
        <f>CIG!#REF!</f>
        <v>#REF!</v>
      </c>
      <c r="B281" s="2" t="e">
        <f>CIG!#REF!</f>
        <v>#REF!</v>
      </c>
      <c r="C281" s="12" t="e">
        <f>CIG!#REF!</f>
        <v>#REF!</v>
      </c>
      <c r="D281" s="4" t="e">
        <f t="shared" si="24"/>
        <v>#REF!</v>
      </c>
      <c r="E281" s="2" t="e">
        <f t="shared" si="25"/>
        <v>#REF!</v>
      </c>
      <c r="F281" s="4" t="e">
        <f>CIG!#REF!</f>
        <v>#REF!</v>
      </c>
      <c r="G281" s="2" t="e">
        <f>CIG!#REF!</f>
        <v>#REF!</v>
      </c>
      <c r="H281" s="17" t="e">
        <f>CIG!#REF!</f>
        <v>#REF!</v>
      </c>
      <c r="I281" s="6" t="e">
        <f>CIG!#REF!</f>
        <v>#REF!</v>
      </c>
      <c r="J281" s="6" t="e">
        <f>CIG!#REF!</f>
        <v>#REF!</v>
      </c>
      <c r="K281" s="10" t="e">
        <f>CIG!#REF!</f>
        <v>#REF!</v>
      </c>
      <c r="L281" s="10"/>
      <c r="M281" s="12" t="e">
        <f>CIG!#REF!</f>
        <v>#REF!</v>
      </c>
      <c r="N281" s="4" t="e">
        <f>CIG!#REF!</f>
        <v>#REF!</v>
      </c>
      <c r="O281" s="18" t="e">
        <f>CIG!#REF!</f>
        <v>#REF!</v>
      </c>
      <c r="P281" s="19">
        <f t="shared" si="26"/>
        <v>0</v>
      </c>
      <c r="Q281" s="20" t="e">
        <f t="shared" si="27"/>
        <v>#REF!</v>
      </c>
      <c r="AC281" s="15"/>
    </row>
    <row r="282" spans="1:29" x14ac:dyDescent="0.25">
      <c r="A282" s="1" t="e">
        <f>CIG!#REF!</f>
        <v>#REF!</v>
      </c>
      <c r="B282" s="2" t="e">
        <f>CIG!#REF!</f>
        <v>#REF!</v>
      </c>
      <c r="C282" s="12" t="e">
        <f>CIG!#REF!</f>
        <v>#REF!</v>
      </c>
      <c r="D282" s="4" t="e">
        <f t="shared" si="24"/>
        <v>#REF!</v>
      </c>
      <c r="E282" s="2" t="e">
        <f t="shared" si="25"/>
        <v>#REF!</v>
      </c>
      <c r="F282" s="4" t="e">
        <f>CIG!#REF!</f>
        <v>#REF!</v>
      </c>
      <c r="G282" s="2" t="e">
        <f>CIG!#REF!</f>
        <v>#REF!</v>
      </c>
      <c r="H282" s="17" t="e">
        <f>CIG!#REF!</f>
        <v>#REF!</v>
      </c>
      <c r="I282" s="6" t="e">
        <f>CIG!#REF!</f>
        <v>#REF!</v>
      </c>
      <c r="J282" s="6" t="e">
        <f>CIG!#REF!</f>
        <v>#REF!</v>
      </c>
      <c r="K282" s="10" t="e">
        <f>CIG!#REF!</f>
        <v>#REF!</v>
      </c>
      <c r="L282" s="10"/>
      <c r="M282" s="12" t="e">
        <f>CIG!#REF!</f>
        <v>#REF!</v>
      </c>
      <c r="N282" s="4" t="e">
        <f>CIG!#REF!</f>
        <v>#REF!</v>
      </c>
      <c r="O282" s="18" t="e">
        <f>CIG!#REF!</f>
        <v>#REF!</v>
      </c>
      <c r="P282" s="19">
        <f t="shared" si="26"/>
        <v>0</v>
      </c>
      <c r="Q282" s="20" t="e">
        <f t="shared" si="27"/>
        <v>#REF!</v>
      </c>
      <c r="AC282" s="15"/>
    </row>
    <row r="283" spans="1:29" x14ac:dyDescent="0.25">
      <c r="A283" s="1" t="e">
        <f>CIG!#REF!</f>
        <v>#REF!</v>
      </c>
      <c r="B283" s="2" t="e">
        <f>CIG!#REF!</f>
        <v>#REF!</v>
      </c>
      <c r="C283" s="12" t="e">
        <f>CIG!#REF!</f>
        <v>#REF!</v>
      </c>
      <c r="D283" s="4" t="e">
        <f t="shared" si="24"/>
        <v>#REF!</v>
      </c>
      <c r="E283" s="2" t="e">
        <f t="shared" si="25"/>
        <v>#REF!</v>
      </c>
      <c r="F283" s="4" t="e">
        <f>CIG!#REF!</f>
        <v>#REF!</v>
      </c>
      <c r="G283" s="2" t="e">
        <f>CIG!#REF!</f>
        <v>#REF!</v>
      </c>
      <c r="H283" s="17" t="e">
        <f>CIG!#REF!</f>
        <v>#REF!</v>
      </c>
      <c r="I283" s="6" t="e">
        <f>CIG!#REF!</f>
        <v>#REF!</v>
      </c>
      <c r="J283" s="6" t="e">
        <f>CIG!#REF!</f>
        <v>#REF!</v>
      </c>
      <c r="K283" s="10" t="e">
        <f>CIG!#REF!</f>
        <v>#REF!</v>
      </c>
      <c r="L283" s="10"/>
      <c r="M283" s="12" t="e">
        <f>CIG!#REF!</f>
        <v>#REF!</v>
      </c>
      <c r="N283" s="4" t="e">
        <f>CIG!#REF!</f>
        <v>#REF!</v>
      </c>
      <c r="O283" s="18" t="e">
        <f>CIG!#REF!</f>
        <v>#REF!</v>
      </c>
      <c r="P283" s="19">
        <f t="shared" si="26"/>
        <v>0</v>
      </c>
      <c r="Q283" s="20" t="e">
        <f t="shared" si="27"/>
        <v>#REF!</v>
      </c>
      <c r="AC283" s="15"/>
    </row>
    <row r="284" spans="1:29" x14ac:dyDescent="0.25">
      <c r="A284" s="1" t="e">
        <f>CIG!#REF!</f>
        <v>#REF!</v>
      </c>
      <c r="B284" s="2" t="e">
        <f>CIG!#REF!</f>
        <v>#REF!</v>
      </c>
      <c r="C284" s="12" t="e">
        <f>CIG!#REF!</f>
        <v>#REF!</v>
      </c>
      <c r="D284" s="4" t="e">
        <f t="shared" si="24"/>
        <v>#REF!</v>
      </c>
      <c r="E284" s="2" t="e">
        <f t="shared" si="25"/>
        <v>#REF!</v>
      </c>
      <c r="F284" s="4" t="e">
        <f>CIG!#REF!</f>
        <v>#REF!</v>
      </c>
      <c r="G284" s="2" t="e">
        <f>CIG!#REF!</f>
        <v>#REF!</v>
      </c>
      <c r="H284" s="17" t="e">
        <f>CIG!#REF!</f>
        <v>#REF!</v>
      </c>
      <c r="I284" s="6" t="e">
        <f>CIG!#REF!</f>
        <v>#REF!</v>
      </c>
      <c r="J284" s="6" t="e">
        <f>CIG!#REF!</f>
        <v>#REF!</v>
      </c>
      <c r="K284" s="10" t="e">
        <f>CIG!#REF!</f>
        <v>#REF!</v>
      </c>
      <c r="L284" s="10"/>
      <c r="M284" s="12" t="e">
        <f>CIG!#REF!</f>
        <v>#REF!</v>
      </c>
      <c r="N284" s="4" t="e">
        <f>CIG!#REF!</f>
        <v>#REF!</v>
      </c>
      <c r="O284" s="18" t="e">
        <f>CIG!#REF!</f>
        <v>#REF!</v>
      </c>
      <c r="P284" s="19">
        <f t="shared" si="26"/>
        <v>0</v>
      </c>
      <c r="Q284" s="20" t="e">
        <f t="shared" si="27"/>
        <v>#REF!</v>
      </c>
      <c r="AC284" s="15"/>
    </row>
    <row r="285" spans="1:29" x14ac:dyDescent="0.25">
      <c r="A285" s="1" t="e">
        <f>CIG!#REF!</f>
        <v>#REF!</v>
      </c>
      <c r="B285" s="2" t="e">
        <f>CIG!#REF!</f>
        <v>#REF!</v>
      </c>
      <c r="C285" s="12" t="e">
        <f>CIG!#REF!</f>
        <v>#REF!</v>
      </c>
      <c r="D285" s="4" t="e">
        <f t="shared" si="24"/>
        <v>#REF!</v>
      </c>
      <c r="E285" s="2" t="e">
        <f t="shared" si="25"/>
        <v>#REF!</v>
      </c>
      <c r="F285" s="4" t="e">
        <f>CIG!#REF!</f>
        <v>#REF!</v>
      </c>
      <c r="G285" s="2" t="e">
        <f>CIG!#REF!</f>
        <v>#REF!</v>
      </c>
      <c r="H285" s="17" t="e">
        <f>CIG!#REF!</f>
        <v>#REF!</v>
      </c>
      <c r="I285" s="6" t="e">
        <f>CIG!#REF!</f>
        <v>#REF!</v>
      </c>
      <c r="J285" s="6" t="e">
        <f>CIG!#REF!</f>
        <v>#REF!</v>
      </c>
      <c r="K285" s="10" t="e">
        <f>CIG!#REF!</f>
        <v>#REF!</v>
      </c>
      <c r="L285" s="10"/>
      <c r="M285" s="12" t="e">
        <f>CIG!#REF!</f>
        <v>#REF!</v>
      </c>
      <c r="N285" s="4" t="e">
        <f>CIG!#REF!</f>
        <v>#REF!</v>
      </c>
      <c r="O285" s="18" t="e">
        <f>CIG!#REF!</f>
        <v>#REF!</v>
      </c>
      <c r="P285" s="19">
        <f t="shared" si="26"/>
        <v>0</v>
      </c>
      <c r="Q285" s="20" t="e">
        <f t="shared" si="27"/>
        <v>#REF!</v>
      </c>
      <c r="AC285" s="15"/>
    </row>
    <row r="286" spans="1:29" x14ac:dyDescent="0.25">
      <c r="A286" s="1" t="e">
        <f>CIG!#REF!</f>
        <v>#REF!</v>
      </c>
      <c r="B286" s="2" t="e">
        <f>CIG!#REF!</f>
        <v>#REF!</v>
      </c>
      <c r="C286" s="12" t="e">
        <f>CIG!#REF!</f>
        <v>#REF!</v>
      </c>
      <c r="D286" s="4" t="e">
        <f t="shared" si="24"/>
        <v>#REF!</v>
      </c>
      <c r="E286" s="2" t="e">
        <f t="shared" si="25"/>
        <v>#REF!</v>
      </c>
      <c r="F286" s="4" t="e">
        <f>CIG!#REF!</f>
        <v>#REF!</v>
      </c>
      <c r="G286" s="2" t="e">
        <f>CIG!#REF!</f>
        <v>#REF!</v>
      </c>
      <c r="H286" s="17" t="e">
        <f>CIG!#REF!</f>
        <v>#REF!</v>
      </c>
      <c r="I286" s="6" t="e">
        <f>CIG!#REF!</f>
        <v>#REF!</v>
      </c>
      <c r="J286" s="6" t="e">
        <f>CIG!#REF!</f>
        <v>#REF!</v>
      </c>
      <c r="K286" s="10" t="e">
        <f>CIG!#REF!</f>
        <v>#REF!</v>
      </c>
      <c r="L286" s="10"/>
      <c r="M286" s="12" t="e">
        <f>CIG!#REF!</f>
        <v>#REF!</v>
      </c>
      <c r="N286" s="4" t="e">
        <f>CIG!#REF!</f>
        <v>#REF!</v>
      </c>
      <c r="O286" s="18" t="e">
        <f>CIG!#REF!</f>
        <v>#REF!</v>
      </c>
      <c r="P286" s="19">
        <f t="shared" si="26"/>
        <v>0</v>
      </c>
      <c r="Q286" s="20" t="e">
        <f t="shared" si="27"/>
        <v>#REF!</v>
      </c>
      <c r="AC286" s="15"/>
    </row>
    <row r="287" spans="1:29" x14ac:dyDescent="0.25">
      <c r="A287" s="1" t="e">
        <f>CIG!#REF!</f>
        <v>#REF!</v>
      </c>
      <c r="B287" s="2" t="e">
        <f>CIG!#REF!</f>
        <v>#REF!</v>
      </c>
      <c r="C287" s="12" t="e">
        <f>CIG!#REF!</f>
        <v>#REF!</v>
      </c>
      <c r="D287" s="4" t="e">
        <f t="shared" si="24"/>
        <v>#REF!</v>
      </c>
      <c r="E287" s="2" t="e">
        <f t="shared" si="25"/>
        <v>#REF!</v>
      </c>
      <c r="F287" s="4" t="e">
        <f>CIG!#REF!</f>
        <v>#REF!</v>
      </c>
      <c r="G287" s="2" t="e">
        <f>CIG!#REF!</f>
        <v>#REF!</v>
      </c>
      <c r="H287" s="17" t="e">
        <f>CIG!#REF!</f>
        <v>#REF!</v>
      </c>
      <c r="I287" s="6" t="e">
        <f>CIG!#REF!</f>
        <v>#REF!</v>
      </c>
      <c r="J287" s="6" t="e">
        <f>CIG!#REF!</f>
        <v>#REF!</v>
      </c>
      <c r="K287" s="10" t="e">
        <f>CIG!#REF!</f>
        <v>#REF!</v>
      </c>
      <c r="L287" s="10"/>
      <c r="M287" s="12" t="e">
        <f>CIG!#REF!</f>
        <v>#REF!</v>
      </c>
      <c r="N287" s="4" t="e">
        <f>CIG!#REF!</f>
        <v>#REF!</v>
      </c>
      <c r="O287" s="18" t="e">
        <f>CIG!#REF!</f>
        <v>#REF!</v>
      </c>
      <c r="P287" s="19">
        <f t="shared" si="26"/>
        <v>0</v>
      </c>
      <c r="Q287" s="20" t="e">
        <f t="shared" si="27"/>
        <v>#REF!</v>
      </c>
      <c r="AC287" s="15"/>
    </row>
    <row r="288" spans="1:29" x14ac:dyDescent="0.25">
      <c r="A288" s="1" t="e">
        <f>CIG!#REF!</f>
        <v>#REF!</v>
      </c>
      <c r="B288" s="2" t="e">
        <f>CIG!#REF!</f>
        <v>#REF!</v>
      </c>
      <c r="C288" s="12" t="e">
        <f>CIG!#REF!</f>
        <v>#REF!</v>
      </c>
      <c r="D288" s="4" t="e">
        <f t="shared" si="24"/>
        <v>#REF!</v>
      </c>
      <c r="E288" s="2" t="e">
        <f t="shared" si="25"/>
        <v>#REF!</v>
      </c>
      <c r="F288" s="4" t="e">
        <f>CIG!#REF!</f>
        <v>#REF!</v>
      </c>
      <c r="G288" s="2" t="e">
        <f>CIG!#REF!</f>
        <v>#REF!</v>
      </c>
      <c r="H288" s="17" t="e">
        <f>CIG!#REF!</f>
        <v>#REF!</v>
      </c>
      <c r="I288" s="6" t="e">
        <f>CIG!#REF!</f>
        <v>#REF!</v>
      </c>
      <c r="J288" s="6" t="e">
        <f>CIG!#REF!</f>
        <v>#REF!</v>
      </c>
      <c r="K288" s="10" t="e">
        <f>CIG!#REF!</f>
        <v>#REF!</v>
      </c>
      <c r="L288" s="10"/>
      <c r="M288" s="12" t="e">
        <f>CIG!#REF!</f>
        <v>#REF!</v>
      </c>
      <c r="N288" s="4" t="e">
        <f>CIG!#REF!</f>
        <v>#REF!</v>
      </c>
      <c r="O288" s="18" t="e">
        <f>CIG!#REF!</f>
        <v>#REF!</v>
      </c>
      <c r="P288" s="19">
        <f t="shared" si="26"/>
        <v>0</v>
      </c>
      <c r="Q288" s="20" t="e">
        <f t="shared" si="27"/>
        <v>#REF!</v>
      </c>
      <c r="AC288" s="15"/>
    </row>
    <row r="289" spans="1:29" x14ac:dyDescent="0.25">
      <c r="A289" s="1" t="e">
        <f>CIG!#REF!</f>
        <v>#REF!</v>
      </c>
      <c r="B289" s="2" t="e">
        <f>CIG!#REF!</f>
        <v>#REF!</v>
      </c>
      <c r="C289" s="12" t="e">
        <f>CIG!#REF!</f>
        <v>#REF!</v>
      </c>
      <c r="D289" s="4" t="e">
        <f t="shared" si="24"/>
        <v>#REF!</v>
      </c>
      <c r="E289" s="2" t="e">
        <f t="shared" si="25"/>
        <v>#REF!</v>
      </c>
      <c r="F289" s="4" t="e">
        <f>CIG!#REF!</f>
        <v>#REF!</v>
      </c>
      <c r="G289" s="2" t="e">
        <f>CIG!#REF!</f>
        <v>#REF!</v>
      </c>
      <c r="H289" s="17" t="e">
        <f>CIG!#REF!</f>
        <v>#REF!</v>
      </c>
      <c r="I289" s="6" t="e">
        <f>CIG!#REF!</f>
        <v>#REF!</v>
      </c>
      <c r="J289" s="6" t="e">
        <f>CIG!#REF!</f>
        <v>#REF!</v>
      </c>
      <c r="K289" s="10" t="e">
        <f>CIG!#REF!</f>
        <v>#REF!</v>
      </c>
      <c r="L289" s="10"/>
      <c r="M289" s="12" t="e">
        <f>CIG!#REF!</f>
        <v>#REF!</v>
      </c>
      <c r="N289" s="4" t="e">
        <f>CIG!#REF!</f>
        <v>#REF!</v>
      </c>
      <c r="O289" s="18" t="e">
        <f>CIG!#REF!</f>
        <v>#REF!</v>
      </c>
      <c r="P289" s="19">
        <f t="shared" si="26"/>
        <v>0</v>
      </c>
      <c r="Q289" s="20" t="e">
        <f t="shared" si="27"/>
        <v>#REF!</v>
      </c>
      <c r="AC289" s="15"/>
    </row>
    <row r="290" spans="1:29" x14ac:dyDescent="0.25">
      <c r="A290" s="1" t="e">
        <f>CIG!#REF!</f>
        <v>#REF!</v>
      </c>
      <c r="B290" s="2" t="e">
        <f>CIG!#REF!</f>
        <v>#REF!</v>
      </c>
      <c r="C290" s="12" t="e">
        <f>CIG!#REF!</f>
        <v>#REF!</v>
      </c>
      <c r="D290" s="4" t="e">
        <f t="shared" si="24"/>
        <v>#REF!</v>
      </c>
      <c r="E290" s="2" t="e">
        <f t="shared" si="25"/>
        <v>#REF!</v>
      </c>
      <c r="F290" s="4" t="e">
        <f>CIG!#REF!</f>
        <v>#REF!</v>
      </c>
      <c r="G290" s="2" t="e">
        <f>CIG!#REF!</f>
        <v>#REF!</v>
      </c>
      <c r="H290" s="17" t="e">
        <f>CIG!#REF!</f>
        <v>#REF!</v>
      </c>
      <c r="I290" s="6" t="e">
        <f>CIG!#REF!</f>
        <v>#REF!</v>
      </c>
      <c r="J290" s="6" t="e">
        <f>CIG!#REF!</f>
        <v>#REF!</v>
      </c>
      <c r="K290" s="10" t="e">
        <f>CIG!#REF!</f>
        <v>#REF!</v>
      </c>
      <c r="L290" s="10"/>
      <c r="M290" s="12" t="e">
        <f>CIG!#REF!</f>
        <v>#REF!</v>
      </c>
      <c r="N290" s="4" t="e">
        <f>CIG!#REF!</f>
        <v>#REF!</v>
      </c>
      <c r="O290" s="18" t="e">
        <f>CIG!#REF!</f>
        <v>#REF!</v>
      </c>
      <c r="P290" s="19">
        <f t="shared" si="26"/>
        <v>0</v>
      </c>
      <c r="Q290" s="20" t="e">
        <f t="shared" si="27"/>
        <v>#REF!</v>
      </c>
      <c r="AC290" s="15"/>
    </row>
    <row r="291" spans="1:29" x14ac:dyDescent="0.25">
      <c r="A291" s="1" t="e">
        <f>CIG!#REF!</f>
        <v>#REF!</v>
      </c>
      <c r="B291" s="2" t="e">
        <f>CIG!#REF!</f>
        <v>#REF!</v>
      </c>
      <c r="C291" s="12" t="e">
        <f>CIG!#REF!</f>
        <v>#REF!</v>
      </c>
      <c r="D291" s="4" t="e">
        <f t="shared" si="24"/>
        <v>#REF!</v>
      </c>
      <c r="E291" s="2" t="e">
        <f t="shared" si="25"/>
        <v>#REF!</v>
      </c>
      <c r="F291" s="4" t="e">
        <f>CIG!#REF!</f>
        <v>#REF!</v>
      </c>
      <c r="G291" s="2" t="e">
        <f>CIG!#REF!</f>
        <v>#REF!</v>
      </c>
      <c r="H291" s="17" t="e">
        <f>CIG!#REF!</f>
        <v>#REF!</v>
      </c>
      <c r="I291" s="6" t="e">
        <f>CIG!#REF!</f>
        <v>#REF!</v>
      </c>
      <c r="J291" s="6" t="e">
        <f>CIG!#REF!</f>
        <v>#REF!</v>
      </c>
      <c r="K291" s="10" t="e">
        <f>CIG!#REF!</f>
        <v>#REF!</v>
      </c>
      <c r="L291" s="10"/>
      <c r="M291" s="12" t="e">
        <f>CIG!#REF!</f>
        <v>#REF!</v>
      </c>
      <c r="N291" s="4" t="e">
        <f>CIG!#REF!</f>
        <v>#REF!</v>
      </c>
      <c r="O291" s="18" t="e">
        <f>CIG!#REF!</f>
        <v>#REF!</v>
      </c>
      <c r="P291" s="19">
        <f t="shared" si="26"/>
        <v>0</v>
      </c>
      <c r="Q291" s="20" t="e">
        <f t="shared" si="27"/>
        <v>#REF!</v>
      </c>
      <c r="AC291" s="15"/>
    </row>
    <row r="292" spans="1:29" x14ac:dyDescent="0.25">
      <c r="A292" s="1" t="e">
        <f>CIG!#REF!</f>
        <v>#REF!</v>
      </c>
      <c r="B292" s="2" t="e">
        <f>CIG!#REF!</f>
        <v>#REF!</v>
      </c>
      <c r="C292" s="12" t="e">
        <f>CIG!#REF!</f>
        <v>#REF!</v>
      </c>
      <c r="D292" s="4" t="e">
        <f t="shared" si="24"/>
        <v>#REF!</v>
      </c>
      <c r="E292" s="2" t="e">
        <f t="shared" si="25"/>
        <v>#REF!</v>
      </c>
      <c r="F292" s="4" t="e">
        <f>CIG!#REF!</f>
        <v>#REF!</v>
      </c>
      <c r="G292" s="2" t="e">
        <f>CIG!#REF!</f>
        <v>#REF!</v>
      </c>
      <c r="H292" s="17" t="e">
        <f>CIG!#REF!</f>
        <v>#REF!</v>
      </c>
      <c r="I292" s="6" t="e">
        <f>CIG!#REF!</f>
        <v>#REF!</v>
      </c>
      <c r="J292" s="6" t="e">
        <f>CIG!#REF!</f>
        <v>#REF!</v>
      </c>
      <c r="K292" s="10" t="e">
        <f>CIG!#REF!</f>
        <v>#REF!</v>
      </c>
      <c r="L292" s="10"/>
      <c r="M292" s="12" t="e">
        <f>CIG!#REF!</f>
        <v>#REF!</v>
      </c>
      <c r="N292" s="4" t="e">
        <f>CIG!#REF!</f>
        <v>#REF!</v>
      </c>
      <c r="O292" s="18" t="e">
        <f>CIG!#REF!</f>
        <v>#REF!</v>
      </c>
      <c r="P292" s="19">
        <f t="shared" si="26"/>
        <v>0</v>
      </c>
      <c r="Q292" s="20" t="e">
        <f t="shared" si="27"/>
        <v>#REF!</v>
      </c>
      <c r="AC292" s="15"/>
    </row>
    <row r="293" spans="1:29" x14ac:dyDescent="0.25">
      <c r="A293" s="1" t="e">
        <f>CIG!#REF!</f>
        <v>#REF!</v>
      </c>
      <c r="B293" s="2" t="e">
        <f>CIG!#REF!</f>
        <v>#REF!</v>
      </c>
      <c r="C293" s="12" t="e">
        <f>CIG!#REF!</f>
        <v>#REF!</v>
      </c>
      <c r="D293" s="4" t="e">
        <f t="shared" si="24"/>
        <v>#REF!</v>
      </c>
      <c r="E293" s="2" t="e">
        <f t="shared" si="25"/>
        <v>#REF!</v>
      </c>
      <c r="F293" s="4" t="e">
        <f>CIG!#REF!</f>
        <v>#REF!</v>
      </c>
      <c r="G293" s="2" t="e">
        <f>CIG!#REF!</f>
        <v>#REF!</v>
      </c>
      <c r="H293" s="17" t="e">
        <f>CIG!#REF!</f>
        <v>#REF!</v>
      </c>
      <c r="I293" s="6" t="e">
        <f>CIG!#REF!</f>
        <v>#REF!</v>
      </c>
      <c r="J293" s="6" t="e">
        <f>CIG!#REF!</f>
        <v>#REF!</v>
      </c>
      <c r="K293" s="10" t="e">
        <f>CIG!#REF!</f>
        <v>#REF!</v>
      </c>
      <c r="L293" s="10"/>
      <c r="M293" s="12" t="e">
        <f>CIG!#REF!</f>
        <v>#REF!</v>
      </c>
      <c r="N293" s="4" t="e">
        <f>CIG!#REF!</f>
        <v>#REF!</v>
      </c>
      <c r="O293" s="18" t="e">
        <f>CIG!#REF!</f>
        <v>#REF!</v>
      </c>
      <c r="P293" s="19">
        <f t="shared" si="26"/>
        <v>0</v>
      </c>
      <c r="Q293" s="20" t="e">
        <f t="shared" si="27"/>
        <v>#REF!</v>
      </c>
      <c r="AC293" s="15"/>
    </row>
    <row r="294" spans="1:29" x14ac:dyDescent="0.25">
      <c r="A294" s="1" t="e">
        <f>CIG!#REF!</f>
        <v>#REF!</v>
      </c>
      <c r="B294" s="2" t="e">
        <f>CIG!#REF!</f>
        <v>#REF!</v>
      </c>
      <c r="C294" s="12" t="e">
        <f>CIG!#REF!</f>
        <v>#REF!</v>
      </c>
      <c r="D294" s="4" t="e">
        <f t="shared" si="24"/>
        <v>#REF!</v>
      </c>
      <c r="E294" s="2" t="e">
        <f t="shared" si="25"/>
        <v>#REF!</v>
      </c>
      <c r="F294" s="4" t="e">
        <f>CIG!#REF!</f>
        <v>#REF!</v>
      </c>
      <c r="G294" s="2" t="e">
        <f>CIG!#REF!</f>
        <v>#REF!</v>
      </c>
      <c r="H294" s="17" t="e">
        <f>CIG!#REF!</f>
        <v>#REF!</v>
      </c>
      <c r="I294" s="6" t="e">
        <f>CIG!#REF!</f>
        <v>#REF!</v>
      </c>
      <c r="J294" s="6" t="e">
        <f>CIG!#REF!</f>
        <v>#REF!</v>
      </c>
      <c r="K294" s="10" t="e">
        <f>CIG!#REF!</f>
        <v>#REF!</v>
      </c>
      <c r="L294" s="10"/>
      <c r="M294" s="12" t="e">
        <f>CIG!#REF!</f>
        <v>#REF!</v>
      </c>
      <c r="N294" s="4" t="e">
        <f>CIG!#REF!</f>
        <v>#REF!</v>
      </c>
      <c r="O294" s="18" t="e">
        <f>CIG!#REF!</f>
        <v>#REF!</v>
      </c>
      <c r="P294" s="19">
        <f t="shared" si="26"/>
        <v>0</v>
      </c>
      <c r="Q294" s="20" t="e">
        <f t="shared" si="27"/>
        <v>#REF!</v>
      </c>
      <c r="AC294" s="15"/>
    </row>
    <row r="295" spans="1:29" x14ac:dyDescent="0.25">
      <c r="A295" s="1" t="e">
        <f>CIG!#REF!</f>
        <v>#REF!</v>
      </c>
      <c r="B295" s="2" t="e">
        <f>CIG!#REF!</f>
        <v>#REF!</v>
      </c>
      <c r="C295" s="12" t="e">
        <f>CIG!#REF!</f>
        <v>#REF!</v>
      </c>
      <c r="D295" s="4" t="e">
        <f t="shared" si="24"/>
        <v>#REF!</v>
      </c>
      <c r="E295" s="2" t="e">
        <f t="shared" si="25"/>
        <v>#REF!</v>
      </c>
      <c r="F295" s="4" t="e">
        <f>CIG!#REF!</f>
        <v>#REF!</v>
      </c>
      <c r="G295" s="2" t="e">
        <f>CIG!#REF!</f>
        <v>#REF!</v>
      </c>
      <c r="H295" s="17" t="e">
        <f>CIG!#REF!</f>
        <v>#REF!</v>
      </c>
      <c r="I295" s="6" t="e">
        <f>CIG!#REF!</f>
        <v>#REF!</v>
      </c>
      <c r="J295" s="6" t="e">
        <f>CIG!#REF!</f>
        <v>#REF!</v>
      </c>
      <c r="K295" s="10" t="e">
        <f>CIG!#REF!</f>
        <v>#REF!</v>
      </c>
      <c r="L295" s="10"/>
      <c r="M295" s="12" t="e">
        <f>CIG!#REF!</f>
        <v>#REF!</v>
      </c>
      <c r="N295" s="4" t="e">
        <f>CIG!#REF!</f>
        <v>#REF!</v>
      </c>
      <c r="O295" s="18" t="e">
        <f>CIG!#REF!</f>
        <v>#REF!</v>
      </c>
      <c r="P295" s="19">
        <f t="shared" si="26"/>
        <v>0</v>
      </c>
      <c r="Q295" s="20" t="e">
        <f t="shared" si="27"/>
        <v>#REF!</v>
      </c>
      <c r="AC295" s="15"/>
    </row>
    <row r="296" spans="1:29" x14ac:dyDescent="0.25">
      <c r="A296" s="1" t="e">
        <f>CIG!#REF!</f>
        <v>#REF!</v>
      </c>
      <c r="B296" s="2" t="e">
        <f>CIG!#REF!</f>
        <v>#REF!</v>
      </c>
      <c r="C296" s="12" t="e">
        <f>CIG!#REF!</f>
        <v>#REF!</v>
      </c>
      <c r="D296" s="4" t="e">
        <f t="shared" si="24"/>
        <v>#REF!</v>
      </c>
      <c r="E296" s="2" t="e">
        <f t="shared" si="25"/>
        <v>#REF!</v>
      </c>
      <c r="F296" s="4" t="e">
        <f>CIG!#REF!</f>
        <v>#REF!</v>
      </c>
      <c r="G296" s="2" t="e">
        <f>CIG!#REF!</f>
        <v>#REF!</v>
      </c>
      <c r="H296" s="17" t="e">
        <f>CIG!#REF!</f>
        <v>#REF!</v>
      </c>
      <c r="I296" s="6" t="e">
        <f>CIG!#REF!</f>
        <v>#REF!</v>
      </c>
      <c r="J296" s="6" t="e">
        <f>CIG!#REF!</f>
        <v>#REF!</v>
      </c>
      <c r="K296" s="10" t="e">
        <f>CIG!#REF!</f>
        <v>#REF!</v>
      </c>
      <c r="L296" s="10"/>
      <c r="M296" s="12" t="e">
        <f>CIG!#REF!</f>
        <v>#REF!</v>
      </c>
      <c r="N296" s="4" t="e">
        <f>CIG!#REF!</f>
        <v>#REF!</v>
      </c>
      <c r="O296" s="18" t="e">
        <f>CIG!#REF!</f>
        <v>#REF!</v>
      </c>
      <c r="P296" s="19">
        <f t="shared" si="26"/>
        <v>0</v>
      </c>
      <c r="Q296" s="20" t="e">
        <f t="shared" si="27"/>
        <v>#REF!</v>
      </c>
      <c r="AC296" s="15"/>
    </row>
    <row r="297" spans="1:29" x14ac:dyDescent="0.25">
      <c r="A297" s="1" t="e">
        <f>CIG!#REF!</f>
        <v>#REF!</v>
      </c>
      <c r="B297" s="2" t="e">
        <f>CIG!#REF!</f>
        <v>#REF!</v>
      </c>
      <c r="C297" s="12" t="e">
        <f>CIG!#REF!</f>
        <v>#REF!</v>
      </c>
      <c r="D297" s="4" t="e">
        <f t="shared" si="24"/>
        <v>#REF!</v>
      </c>
      <c r="E297" s="2" t="e">
        <f t="shared" si="25"/>
        <v>#REF!</v>
      </c>
      <c r="F297" s="4" t="e">
        <f>CIG!#REF!</f>
        <v>#REF!</v>
      </c>
      <c r="G297" s="2" t="e">
        <f>CIG!#REF!</f>
        <v>#REF!</v>
      </c>
      <c r="H297" s="17" t="e">
        <f>CIG!#REF!</f>
        <v>#REF!</v>
      </c>
      <c r="I297" s="6" t="e">
        <f>CIG!#REF!</f>
        <v>#REF!</v>
      </c>
      <c r="J297" s="6" t="e">
        <f>CIG!#REF!</f>
        <v>#REF!</v>
      </c>
      <c r="K297" s="10" t="e">
        <f>CIG!#REF!</f>
        <v>#REF!</v>
      </c>
      <c r="L297" s="10"/>
      <c r="M297" s="12" t="e">
        <f>CIG!#REF!</f>
        <v>#REF!</v>
      </c>
      <c r="N297" s="4" t="e">
        <f>CIG!#REF!</f>
        <v>#REF!</v>
      </c>
      <c r="O297" s="18" t="e">
        <f>CIG!#REF!</f>
        <v>#REF!</v>
      </c>
      <c r="P297" s="19">
        <f t="shared" si="26"/>
        <v>0</v>
      </c>
      <c r="Q297" s="20" t="e">
        <f t="shared" si="27"/>
        <v>#REF!</v>
      </c>
      <c r="AC297" s="15"/>
    </row>
    <row r="298" spans="1:29" x14ac:dyDescent="0.25">
      <c r="A298" s="1" t="e">
        <f>CIG!#REF!</f>
        <v>#REF!</v>
      </c>
      <c r="B298" s="2" t="e">
        <f>CIG!#REF!</f>
        <v>#REF!</v>
      </c>
      <c r="C298" s="12" t="e">
        <f>CIG!#REF!</f>
        <v>#REF!</v>
      </c>
      <c r="D298" s="4" t="e">
        <f t="shared" si="24"/>
        <v>#REF!</v>
      </c>
      <c r="E298" s="2" t="e">
        <f t="shared" si="25"/>
        <v>#REF!</v>
      </c>
      <c r="F298" s="4" t="e">
        <f>CIG!#REF!</f>
        <v>#REF!</v>
      </c>
      <c r="G298" s="2" t="e">
        <f>CIG!#REF!</f>
        <v>#REF!</v>
      </c>
      <c r="H298" s="17" t="e">
        <f>CIG!#REF!</f>
        <v>#REF!</v>
      </c>
      <c r="I298" s="6" t="e">
        <f>CIG!#REF!</f>
        <v>#REF!</v>
      </c>
      <c r="J298" s="6" t="e">
        <f>CIG!#REF!</f>
        <v>#REF!</v>
      </c>
      <c r="K298" s="10" t="e">
        <f>CIG!#REF!</f>
        <v>#REF!</v>
      </c>
      <c r="L298" s="10"/>
      <c r="M298" s="12" t="e">
        <f>CIG!#REF!</f>
        <v>#REF!</v>
      </c>
      <c r="N298" s="4" t="e">
        <f>CIG!#REF!</f>
        <v>#REF!</v>
      </c>
      <c r="O298" s="18" t="e">
        <f>CIG!#REF!</f>
        <v>#REF!</v>
      </c>
      <c r="P298" s="19">
        <f t="shared" si="26"/>
        <v>0</v>
      </c>
      <c r="Q298" s="20" t="e">
        <f t="shared" si="27"/>
        <v>#REF!</v>
      </c>
      <c r="AC298" s="15"/>
    </row>
    <row r="299" spans="1:29" x14ac:dyDescent="0.25">
      <c r="A299" s="1" t="e">
        <f>CIG!#REF!</f>
        <v>#REF!</v>
      </c>
      <c r="B299" s="2" t="e">
        <f>CIG!#REF!</f>
        <v>#REF!</v>
      </c>
      <c r="C299" s="12" t="e">
        <f>CIG!#REF!</f>
        <v>#REF!</v>
      </c>
      <c r="D299" s="4" t="e">
        <f t="shared" si="24"/>
        <v>#REF!</v>
      </c>
      <c r="E299" s="2" t="e">
        <f t="shared" si="25"/>
        <v>#REF!</v>
      </c>
      <c r="F299" s="4" t="e">
        <f>CIG!#REF!</f>
        <v>#REF!</v>
      </c>
      <c r="G299" s="2" t="e">
        <f>CIG!#REF!</f>
        <v>#REF!</v>
      </c>
      <c r="H299" s="17" t="e">
        <f>CIG!#REF!</f>
        <v>#REF!</v>
      </c>
      <c r="I299" s="6" t="e">
        <f>CIG!#REF!</f>
        <v>#REF!</v>
      </c>
      <c r="J299" s="6" t="e">
        <f>CIG!#REF!</f>
        <v>#REF!</v>
      </c>
      <c r="K299" s="10" t="e">
        <f>CIG!#REF!</f>
        <v>#REF!</v>
      </c>
      <c r="L299" s="10"/>
      <c r="M299" s="12" t="e">
        <f>CIG!#REF!</f>
        <v>#REF!</v>
      </c>
      <c r="N299" s="4" t="e">
        <f>CIG!#REF!</f>
        <v>#REF!</v>
      </c>
      <c r="O299" s="18" t="e">
        <f>CIG!#REF!</f>
        <v>#REF!</v>
      </c>
      <c r="P299" s="19">
        <f t="shared" si="26"/>
        <v>0</v>
      </c>
      <c r="Q299" s="20" t="e">
        <f t="shared" si="27"/>
        <v>#REF!</v>
      </c>
      <c r="AC299" s="15"/>
    </row>
    <row r="300" spans="1:29" x14ac:dyDescent="0.25">
      <c r="A300" s="1" t="e">
        <f>CIG!#REF!</f>
        <v>#REF!</v>
      </c>
      <c r="B300" s="2" t="e">
        <f>CIG!#REF!</f>
        <v>#REF!</v>
      </c>
      <c r="C300" s="12" t="e">
        <f>CIG!#REF!</f>
        <v>#REF!</v>
      </c>
      <c r="D300" s="4" t="e">
        <f t="shared" si="24"/>
        <v>#REF!</v>
      </c>
      <c r="E300" s="2" t="e">
        <f t="shared" si="25"/>
        <v>#REF!</v>
      </c>
      <c r="F300" s="4" t="e">
        <f>CIG!#REF!</f>
        <v>#REF!</v>
      </c>
      <c r="G300" s="2" t="e">
        <f>CIG!#REF!</f>
        <v>#REF!</v>
      </c>
      <c r="H300" s="17" t="e">
        <f>CIG!#REF!</f>
        <v>#REF!</v>
      </c>
      <c r="I300" s="6" t="e">
        <f>CIG!#REF!</f>
        <v>#REF!</v>
      </c>
      <c r="J300" s="6" t="e">
        <f>CIG!#REF!</f>
        <v>#REF!</v>
      </c>
      <c r="K300" s="10" t="e">
        <f>CIG!#REF!</f>
        <v>#REF!</v>
      </c>
      <c r="L300" s="10"/>
      <c r="M300" s="12" t="e">
        <f>CIG!#REF!</f>
        <v>#REF!</v>
      </c>
      <c r="N300" s="4" t="e">
        <f>CIG!#REF!</f>
        <v>#REF!</v>
      </c>
      <c r="O300" s="18" t="e">
        <f>CIG!#REF!</f>
        <v>#REF!</v>
      </c>
      <c r="P300" s="19">
        <f t="shared" si="26"/>
        <v>0</v>
      </c>
      <c r="Q300" s="20" t="e">
        <f t="shared" si="27"/>
        <v>#REF!</v>
      </c>
      <c r="AC300" s="15"/>
    </row>
    <row r="301" spans="1:29" x14ac:dyDescent="0.25">
      <c r="A301" s="1" t="e">
        <f>CIG!#REF!</f>
        <v>#REF!</v>
      </c>
      <c r="B301" s="2" t="e">
        <f>CIG!#REF!</f>
        <v>#REF!</v>
      </c>
      <c r="C301" s="12" t="e">
        <f>CIG!#REF!</f>
        <v>#REF!</v>
      </c>
      <c r="D301" s="4" t="e">
        <f t="shared" si="24"/>
        <v>#REF!</v>
      </c>
      <c r="E301" s="2" t="e">
        <f t="shared" si="25"/>
        <v>#REF!</v>
      </c>
      <c r="F301" s="4" t="e">
        <f>CIG!#REF!</f>
        <v>#REF!</v>
      </c>
      <c r="G301" s="2" t="e">
        <f>CIG!#REF!</f>
        <v>#REF!</v>
      </c>
      <c r="H301" s="17" t="e">
        <f>CIG!#REF!</f>
        <v>#REF!</v>
      </c>
      <c r="I301" s="6" t="e">
        <f>CIG!#REF!</f>
        <v>#REF!</v>
      </c>
      <c r="J301" s="6" t="e">
        <f>CIG!#REF!</f>
        <v>#REF!</v>
      </c>
      <c r="K301" s="10" t="e">
        <f>CIG!#REF!</f>
        <v>#REF!</v>
      </c>
      <c r="L301" s="10"/>
      <c r="M301" s="12" t="e">
        <f>CIG!#REF!</f>
        <v>#REF!</v>
      </c>
      <c r="N301" s="4" t="e">
        <f>CIG!#REF!</f>
        <v>#REF!</v>
      </c>
      <c r="O301" s="18" t="e">
        <f>CIG!#REF!</f>
        <v>#REF!</v>
      </c>
      <c r="P301" s="19">
        <f t="shared" si="26"/>
        <v>0</v>
      </c>
      <c r="Q301" s="20" t="e">
        <f t="shared" si="27"/>
        <v>#REF!</v>
      </c>
      <c r="AC301" s="15"/>
    </row>
    <row r="302" spans="1:29" x14ac:dyDescent="0.25">
      <c r="A302" s="1" t="e">
        <f>CIG!#REF!</f>
        <v>#REF!</v>
      </c>
      <c r="B302" s="2" t="e">
        <f>CIG!#REF!</f>
        <v>#REF!</v>
      </c>
      <c r="C302" s="12" t="e">
        <f>CIG!#REF!</f>
        <v>#REF!</v>
      </c>
      <c r="D302" s="4" t="e">
        <f t="shared" si="24"/>
        <v>#REF!</v>
      </c>
      <c r="E302" s="2" t="e">
        <f t="shared" si="25"/>
        <v>#REF!</v>
      </c>
      <c r="F302" s="4" t="e">
        <f>CIG!#REF!</f>
        <v>#REF!</v>
      </c>
      <c r="G302" s="2" t="e">
        <f>CIG!#REF!</f>
        <v>#REF!</v>
      </c>
      <c r="H302" s="17" t="e">
        <f>CIG!#REF!</f>
        <v>#REF!</v>
      </c>
      <c r="I302" s="6" t="e">
        <f>CIG!#REF!</f>
        <v>#REF!</v>
      </c>
      <c r="J302" s="6" t="e">
        <f>CIG!#REF!</f>
        <v>#REF!</v>
      </c>
      <c r="K302" s="10" t="e">
        <f>CIG!#REF!</f>
        <v>#REF!</v>
      </c>
      <c r="L302" s="10"/>
      <c r="M302" s="12" t="e">
        <f>CIG!#REF!</f>
        <v>#REF!</v>
      </c>
      <c r="N302" s="4" t="e">
        <f>CIG!#REF!</f>
        <v>#REF!</v>
      </c>
      <c r="O302" s="18" t="e">
        <f>CIG!#REF!</f>
        <v>#REF!</v>
      </c>
      <c r="P302" s="19">
        <f t="shared" si="26"/>
        <v>0</v>
      </c>
      <c r="Q302" s="20" t="e">
        <f t="shared" si="27"/>
        <v>#REF!</v>
      </c>
      <c r="AC302" s="15"/>
    </row>
    <row r="303" spans="1:29" x14ac:dyDescent="0.25">
      <c r="A303" s="1" t="e">
        <f>CIG!#REF!</f>
        <v>#REF!</v>
      </c>
      <c r="B303" s="2" t="e">
        <f>CIG!#REF!</f>
        <v>#REF!</v>
      </c>
      <c r="C303" s="12" t="e">
        <f>CIG!#REF!</f>
        <v>#REF!</v>
      </c>
      <c r="D303" s="4" t="e">
        <f t="shared" si="24"/>
        <v>#REF!</v>
      </c>
      <c r="E303" s="2" t="e">
        <f t="shared" si="25"/>
        <v>#REF!</v>
      </c>
      <c r="F303" s="4" t="e">
        <f>CIG!#REF!</f>
        <v>#REF!</v>
      </c>
      <c r="G303" s="2" t="e">
        <f>CIG!#REF!</f>
        <v>#REF!</v>
      </c>
      <c r="H303" s="17" t="e">
        <f>CIG!#REF!</f>
        <v>#REF!</v>
      </c>
      <c r="I303" s="6" t="e">
        <f>CIG!#REF!</f>
        <v>#REF!</v>
      </c>
      <c r="J303" s="6" t="e">
        <f>CIG!#REF!</f>
        <v>#REF!</v>
      </c>
      <c r="K303" s="10" t="e">
        <f>CIG!#REF!</f>
        <v>#REF!</v>
      </c>
      <c r="L303" s="10"/>
      <c r="M303" s="12" t="e">
        <f>CIG!#REF!</f>
        <v>#REF!</v>
      </c>
      <c r="N303" s="4" t="e">
        <f>CIG!#REF!</f>
        <v>#REF!</v>
      </c>
      <c r="O303" s="18" t="e">
        <f>CIG!#REF!</f>
        <v>#REF!</v>
      </c>
      <c r="P303" s="19">
        <f t="shared" si="26"/>
        <v>0</v>
      </c>
      <c r="Q303" s="20" t="e">
        <f t="shared" si="27"/>
        <v>#REF!</v>
      </c>
      <c r="AC303" s="15"/>
    </row>
    <row r="304" spans="1:29" x14ac:dyDescent="0.25">
      <c r="A304" s="1" t="e">
        <f>CIG!#REF!</f>
        <v>#REF!</v>
      </c>
      <c r="B304" s="2" t="e">
        <f>CIG!#REF!</f>
        <v>#REF!</v>
      </c>
      <c r="C304" s="12" t="e">
        <f>CIG!#REF!</f>
        <v>#REF!</v>
      </c>
      <c r="D304" s="4" t="e">
        <f t="shared" si="24"/>
        <v>#REF!</v>
      </c>
      <c r="E304" s="2" t="e">
        <f t="shared" si="25"/>
        <v>#REF!</v>
      </c>
      <c r="F304" s="4" t="e">
        <f>CIG!#REF!</f>
        <v>#REF!</v>
      </c>
      <c r="G304" s="2" t="e">
        <f>CIG!#REF!</f>
        <v>#REF!</v>
      </c>
      <c r="H304" s="17" t="e">
        <f>CIG!#REF!</f>
        <v>#REF!</v>
      </c>
      <c r="I304" s="6" t="e">
        <f>CIG!#REF!</f>
        <v>#REF!</v>
      </c>
      <c r="J304" s="6" t="e">
        <f>CIG!#REF!</f>
        <v>#REF!</v>
      </c>
      <c r="K304" s="10" t="e">
        <f>CIG!#REF!</f>
        <v>#REF!</v>
      </c>
      <c r="L304" s="10"/>
      <c r="M304" s="12" t="e">
        <f>CIG!#REF!</f>
        <v>#REF!</v>
      </c>
      <c r="N304" s="4" t="e">
        <f>CIG!#REF!</f>
        <v>#REF!</v>
      </c>
      <c r="O304" s="18" t="e">
        <f>CIG!#REF!</f>
        <v>#REF!</v>
      </c>
      <c r="P304" s="19">
        <f t="shared" si="26"/>
        <v>0</v>
      </c>
      <c r="Q304" s="20" t="e">
        <f t="shared" si="27"/>
        <v>#REF!</v>
      </c>
      <c r="AC304" s="15"/>
    </row>
    <row r="305" spans="1:29" x14ac:dyDescent="0.25">
      <c r="A305" s="1" t="e">
        <f>CIG!#REF!</f>
        <v>#REF!</v>
      </c>
      <c r="B305" s="2" t="e">
        <f>CIG!#REF!</f>
        <v>#REF!</v>
      </c>
      <c r="C305" s="12" t="e">
        <f>CIG!#REF!</f>
        <v>#REF!</v>
      </c>
      <c r="D305" s="4" t="e">
        <f t="shared" si="24"/>
        <v>#REF!</v>
      </c>
      <c r="E305" s="2" t="e">
        <f t="shared" si="25"/>
        <v>#REF!</v>
      </c>
      <c r="F305" s="4" t="e">
        <f>CIG!#REF!</f>
        <v>#REF!</v>
      </c>
      <c r="G305" s="2" t="e">
        <f>CIG!#REF!</f>
        <v>#REF!</v>
      </c>
      <c r="H305" s="17" t="e">
        <f>CIG!#REF!</f>
        <v>#REF!</v>
      </c>
      <c r="I305" s="6" t="e">
        <f>CIG!#REF!</f>
        <v>#REF!</v>
      </c>
      <c r="J305" s="6" t="e">
        <f>CIG!#REF!</f>
        <v>#REF!</v>
      </c>
      <c r="K305" s="10" t="e">
        <f>CIG!#REF!</f>
        <v>#REF!</v>
      </c>
      <c r="L305" s="10"/>
      <c r="M305" s="12" t="e">
        <f>CIG!#REF!</f>
        <v>#REF!</v>
      </c>
      <c r="N305" s="4" t="e">
        <f>CIG!#REF!</f>
        <v>#REF!</v>
      </c>
      <c r="O305" s="18" t="e">
        <f>CIG!#REF!</f>
        <v>#REF!</v>
      </c>
      <c r="P305" s="19">
        <f t="shared" si="26"/>
        <v>0</v>
      </c>
      <c r="Q305" s="20" t="e">
        <f t="shared" si="27"/>
        <v>#REF!</v>
      </c>
      <c r="AC305" s="15"/>
    </row>
    <row r="306" spans="1:29" x14ac:dyDescent="0.25">
      <c r="A306" s="1" t="e">
        <f>CIG!#REF!</f>
        <v>#REF!</v>
      </c>
      <c r="B306" s="2" t="e">
        <f>CIG!#REF!</f>
        <v>#REF!</v>
      </c>
      <c r="C306" s="12" t="e">
        <f>CIG!#REF!</f>
        <v>#REF!</v>
      </c>
      <c r="D306" s="4" t="e">
        <f t="shared" si="24"/>
        <v>#REF!</v>
      </c>
      <c r="E306" s="2" t="e">
        <f t="shared" si="25"/>
        <v>#REF!</v>
      </c>
      <c r="F306" s="4" t="e">
        <f>CIG!#REF!</f>
        <v>#REF!</v>
      </c>
      <c r="G306" s="2" t="e">
        <f>CIG!#REF!</f>
        <v>#REF!</v>
      </c>
      <c r="H306" s="17" t="e">
        <f>CIG!#REF!</f>
        <v>#REF!</v>
      </c>
      <c r="I306" s="6" t="e">
        <f>CIG!#REF!</f>
        <v>#REF!</v>
      </c>
      <c r="J306" s="6" t="e">
        <f>CIG!#REF!</f>
        <v>#REF!</v>
      </c>
      <c r="K306" s="10" t="e">
        <f>CIG!#REF!</f>
        <v>#REF!</v>
      </c>
      <c r="L306" s="10"/>
      <c r="M306" s="12" t="e">
        <f>CIG!#REF!</f>
        <v>#REF!</v>
      </c>
      <c r="N306" s="4" t="e">
        <f>CIG!#REF!</f>
        <v>#REF!</v>
      </c>
      <c r="O306" s="18" t="e">
        <f>CIG!#REF!</f>
        <v>#REF!</v>
      </c>
      <c r="P306" s="19">
        <f t="shared" si="26"/>
        <v>0</v>
      </c>
      <c r="Q306" s="20" t="e">
        <f t="shared" si="27"/>
        <v>#REF!</v>
      </c>
      <c r="AC306" s="15"/>
    </row>
    <row r="307" spans="1:29" x14ac:dyDescent="0.25">
      <c r="A307" s="1" t="e">
        <f>CIG!#REF!</f>
        <v>#REF!</v>
      </c>
      <c r="B307" s="2" t="e">
        <f>CIG!#REF!</f>
        <v>#REF!</v>
      </c>
      <c r="C307" s="12" t="e">
        <f>CIG!#REF!</f>
        <v>#REF!</v>
      </c>
      <c r="D307" s="4" t="e">
        <f t="shared" si="24"/>
        <v>#REF!</v>
      </c>
      <c r="E307" s="2" t="e">
        <f t="shared" si="25"/>
        <v>#REF!</v>
      </c>
      <c r="F307" s="4" t="e">
        <f>CIG!#REF!</f>
        <v>#REF!</v>
      </c>
      <c r="G307" s="2" t="e">
        <f>CIG!#REF!</f>
        <v>#REF!</v>
      </c>
      <c r="H307" s="17" t="e">
        <f>CIG!#REF!</f>
        <v>#REF!</v>
      </c>
      <c r="I307" s="6" t="e">
        <f>CIG!#REF!</f>
        <v>#REF!</v>
      </c>
      <c r="J307" s="6" t="e">
        <f>CIG!#REF!</f>
        <v>#REF!</v>
      </c>
      <c r="K307" s="10" t="e">
        <f>CIG!#REF!</f>
        <v>#REF!</v>
      </c>
      <c r="L307" s="10"/>
      <c r="M307" s="12" t="e">
        <f>CIG!#REF!</f>
        <v>#REF!</v>
      </c>
      <c r="N307" s="4" t="e">
        <f>CIG!#REF!</f>
        <v>#REF!</v>
      </c>
      <c r="O307" s="18" t="e">
        <f>CIG!#REF!</f>
        <v>#REF!</v>
      </c>
      <c r="P307" s="19">
        <f t="shared" si="26"/>
        <v>0</v>
      </c>
      <c r="Q307" s="20" t="e">
        <f t="shared" si="27"/>
        <v>#REF!</v>
      </c>
      <c r="AC307" s="15"/>
    </row>
    <row r="308" spans="1:29" x14ac:dyDescent="0.25">
      <c r="A308" s="1" t="e">
        <f>CIG!#REF!</f>
        <v>#REF!</v>
      </c>
      <c r="B308" s="2" t="e">
        <f>CIG!#REF!</f>
        <v>#REF!</v>
      </c>
      <c r="C308" s="12" t="e">
        <f>CIG!#REF!</f>
        <v>#REF!</v>
      </c>
      <c r="D308" s="4" t="e">
        <f t="shared" si="24"/>
        <v>#REF!</v>
      </c>
      <c r="E308" s="2" t="e">
        <f t="shared" si="25"/>
        <v>#REF!</v>
      </c>
      <c r="F308" s="4" t="e">
        <f>CIG!#REF!</f>
        <v>#REF!</v>
      </c>
      <c r="G308" s="2" t="e">
        <f>CIG!#REF!</f>
        <v>#REF!</v>
      </c>
      <c r="H308" s="17" t="e">
        <f>CIG!#REF!</f>
        <v>#REF!</v>
      </c>
      <c r="I308" s="6" t="e">
        <f>CIG!#REF!</f>
        <v>#REF!</v>
      </c>
      <c r="J308" s="6" t="e">
        <f>CIG!#REF!</f>
        <v>#REF!</v>
      </c>
      <c r="K308" s="10" t="e">
        <f>CIG!#REF!</f>
        <v>#REF!</v>
      </c>
      <c r="L308" s="10"/>
      <c r="M308" s="12" t="e">
        <f>CIG!#REF!</f>
        <v>#REF!</v>
      </c>
      <c r="N308" s="4" t="e">
        <f>CIG!#REF!</f>
        <v>#REF!</v>
      </c>
      <c r="O308" s="18" t="e">
        <f>CIG!#REF!</f>
        <v>#REF!</v>
      </c>
      <c r="P308" s="19">
        <f t="shared" si="26"/>
        <v>0</v>
      </c>
      <c r="Q308" s="20" t="e">
        <f t="shared" si="27"/>
        <v>#REF!</v>
      </c>
      <c r="AC308" s="15"/>
    </row>
    <row r="309" spans="1:29" x14ac:dyDescent="0.25">
      <c r="A309" s="1" t="e">
        <f>CIG!#REF!</f>
        <v>#REF!</v>
      </c>
      <c r="B309" s="2" t="e">
        <f>CIG!#REF!</f>
        <v>#REF!</v>
      </c>
      <c r="C309" s="12" t="e">
        <f>CIG!#REF!</f>
        <v>#REF!</v>
      </c>
      <c r="D309" s="4" t="e">
        <f t="shared" si="24"/>
        <v>#REF!</v>
      </c>
      <c r="E309" s="2" t="e">
        <f t="shared" si="25"/>
        <v>#REF!</v>
      </c>
      <c r="F309" s="4" t="e">
        <f>CIG!#REF!</f>
        <v>#REF!</v>
      </c>
      <c r="G309" s="2" t="e">
        <f>CIG!#REF!</f>
        <v>#REF!</v>
      </c>
      <c r="H309" s="17" t="e">
        <f>CIG!#REF!</f>
        <v>#REF!</v>
      </c>
      <c r="I309" s="6" t="e">
        <f>CIG!#REF!</f>
        <v>#REF!</v>
      </c>
      <c r="J309" s="6" t="e">
        <f>CIG!#REF!</f>
        <v>#REF!</v>
      </c>
      <c r="K309" s="10" t="e">
        <f>CIG!#REF!</f>
        <v>#REF!</v>
      </c>
      <c r="L309" s="10"/>
      <c r="M309" s="12" t="e">
        <f>CIG!#REF!</f>
        <v>#REF!</v>
      </c>
      <c r="N309" s="4" t="e">
        <f>CIG!#REF!</f>
        <v>#REF!</v>
      </c>
      <c r="O309" s="18" t="e">
        <f>CIG!#REF!</f>
        <v>#REF!</v>
      </c>
      <c r="P309" s="19">
        <f t="shared" si="26"/>
        <v>0</v>
      </c>
      <c r="Q309" s="20" t="e">
        <f t="shared" si="27"/>
        <v>#REF!</v>
      </c>
      <c r="AC309" s="15"/>
    </row>
    <row r="310" spans="1:29" x14ac:dyDescent="0.25">
      <c r="A310" s="1" t="e">
        <f>CIG!#REF!</f>
        <v>#REF!</v>
      </c>
      <c r="B310" s="2" t="e">
        <f>CIG!#REF!</f>
        <v>#REF!</v>
      </c>
      <c r="C310" s="12" t="e">
        <f>CIG!#REF!</f>
        <v>#REF!</v>
      </c>
      <c r="D310" s="4" t="e">
        <f t="shared" si="24"/>
        <v>#REF!</v>
      </c>
      <c r="E310" s="2" t="e">
        <f t="shared" si="25"/>
        <v>#REF!</v>
      </c>
      <c r="F310" s="4" t="e">
        <f>CIG!#REF!</f>
        <v>#REF!</v>
      </c>
      <c r="G310" s="2" t="e">
        <f>CIG!#REF!</f>
        <v>#REF!</v>
      </c>
      <c r="H310" s="17" t="e">
        <f>CIG!#REF!</f>
        <v>#REF!</v>
      </c>
      <c r="I310" s="6" t="e">
        <f>CIG!#REF!</f>
        <v>#REF!</v>
      </c>
      <c r="J310" s="6" t="e">
        <f>CIG!#REF!</f>
        <v>#REF!</v>
      </c>
      <c r="K310" s="10" t="e">
        <f>CIG!#REF!</f>
        <v>#REF!</v>
      </c>
      <c r="L310" s="10"/>
      <c r="M310" s="12" t="e">
        <f>CIG!#REF!</f>
        <v>#REF!</v>
      </c>
      <c r="N310" s="4" t="e">
        <f>CIG!#REF!</f>
        <v>#REF!</v>
      </c>
      <c r="O310" s="18" t="e">
        <f>CIG!#REF!</f>
        <v>#REF!</v>
      </c>
      <c r="P310" s="19">
        <f t="shared" si="26"/>
        <v>0</v>
      </c>
      <c r="Q310" s="20" t="e">
        <f t="shared" si="27"/>
        <v>#REF!</v>
      </c>
      <c r="AC310" s="15"/>
    </row>
    <row r="311" spans="1:29" x14ac:dyDescent="0.25">
      <c r="A311" s="1" t="e">
        <f>CIG!#REF!</f>
        <v>#REF!</v>
      </c>
      <c r="B311" s="2" t="e">
        <f>CIG!#REF!</f>
        <v>#REF!</v>
      </c>
      <c r="C311" s="12" t="e">
        <f>CIG!#REF!</f>
        <v>#REF!</v>
      </c>
      <c r="D311" s="4" t="e">
        <f t="shared" ref="D311:D374" si="28">MONTH(C311)</f>
        <v>#REF!</v>
      </c>
      <c r="E311" s="2" t="e">
        <f t="shared" ref="E311:E374" si="29">YEAR(C311)</f>
        <v>#REF!</v>
      </c>
      <c r="F311" s="4" t="e">
        <f>CIG!#REF!</f>
        <v>#REF!</v>
      </c>
      <c r="G311" s="2" t="e">
        <f>CIG!#REF!</f>
        <v>#REF!</v>
      </c>
      <c r="H311" s="17" t="e">
        <f>CIG!#REF!</f>
        <v>#REF!</v>
      </c>
      <c r="I311" s="6" t="e">
        <f>CIG!#REF!</f>
        <v>#REF!</v>
      </c>
      <c r="J311" s="6" t="e">
        <f>CIG!#REF!</f>
        <v>#REF!</v>
      </c>
      <c r="K311" s="10" t="e">
        <f>CIG!#REF!</f>
        <v>#REF!</v>
      </c>
      <c r="L311" s="10"/>
      <c r="M311" s="12" t="e">
        <f>CIG!#REF!</f>
        <v>#REF!</v>
      </c>
      <c r="N311" s="4" t="e">
        <f>CIG!#REF!</f>
        <v>#REF!</v>
      </c>
      <c r="O311" s="18" t="e">
        <f>CIG!#REF!</f>
        <v>#REF!</v>
      </c>
      <c r="P311" s="19">
        <f t="shared" ref="P311:P374" si="30">+SUM(R311:AC311)</f>
        <v>0</v>
      </c>
      <c r="Q311" s="20" t="e">
        <f t="shared" ref="Q311:Q374" si="31">+O311-P311</f>
        <v>#REF!</v>
      </c>
      <c r="AC311" s="15"/>
    </row>
    <row r="312" spans="1:29" x14ac:dyDescent="0.25">
      <c r="A312" s="1" t="e">
        <f>CIG!#REF!</f>
        <v>#REF!</v>
      </c>
      <c r="B312" s="2" t="e">
        <f>CIG!#REF!</f>
        <v>#REF!</v>
      </c>
      <c r="C312" s="12" t="e">
        <f>CIG!#REF!</f>
        <v>#REF!</v>
      </c>
      <c r="D312" s="4" t="e">
        <f t="shared" si="28"/>
        <v>#REF!</v>
      </c>
      <c r="E312" s="2" t="e">
        <f t="shared" si="29"/>
        <v>#REF!</v>
      </c>
      <c r="F312" s="4" t="e">
        <f>CIG!#REF!</f>
        <v>#REF!</v>
      </c>
      <c r="G312" s="2" t="e">
        <f>CIG!#REF!</f>
        <v>#REF!</v>
      </c>
      <c r="H312" s="17" t="e">
        <f>CIG!#REF!</f>
        <v>#REF!</v>
      </c>
      <c r="I312" s="6" t="e">
        <f>CIG!#REF!</f>
        <v>#REF!</v>
      </c>
      <c r="J312" s="6" t="e">
        <f>CIG!#REF!</f>
        <v>#REF!</v>
      </c>
      <c r="K312" s="10" t="e">
        <f>CIG!#REF!</f>
        <v>#REF!</v>
      </c>
      <c r="L312" s="10"/>
      <c r="M312" s="12" t="e">
        <f>CIG!#REF!</f>
        <v>#REF!</v>
      </c>
      <c r="N312" s="4" t="e">
        <f>CIG!#REF!</f>
        <v>#REF!</v>
      </c>
      <c r="O312" s="18" t="e">
        <f>CIG!#REF!</f>
        <v>#REF!</v>
      </c>
      <c r="P312" s="19">
        <f t="shared" si="30"/>
        <v>0</v>
      </c>
      <c r="Q312" s="20" t="e">
        <f t="shared" si="31"/>
        <v>#REF!</v>
      </c>
      <c r="AC312" s="15"/>
    </row>
    <row r="313" spans="1:29" x14ac:dyDescent="0.25">
      <c r="A313" s="1" t="e">
        <f>CIG!#REF!</f>
        <v>#REF!</v>
      </c>
      <c r="B313" s="2" t="e">
        <f>CIG!#REF!</f>
        <v>#REF!</v>
      </c>
      <c r="C313" s="12" t="e">
        <f>CIG!#REF!</f>
        <v>#REF!</v>
      </c>
      <c r="D313" s="4" t="e">
        <f t="shared" si="28"/>
        <v>#REF!</v>
      </c>
      <c r="E313" s="2" t="e">
        <f t="shared" si="29"/>
        <v>#REF!</v>
      </c>
      <c r="F313" s="4" t="e">
        <f>CIG!#REF!</f>
        <v>#REF!</v>
      </c>
      <c r="G313" s="2" t="e">
        <f>CIG!#REF!</f>
        <v>#REF!</v>
      </c>
      <c r="H313" s="17" t="e">
        <f>CIG!#REF!</f>
        <v>#REF!</v>
      </c>
      <c r="I313" s="6" t="e">
        <f>CIG!#REF!</f>
        <v>#REF!</v>
      </c>
      <c r="J313" s="6" t="e">
        <f>CIG!#REF!</f>
        <v>#REF!</v>
      </c>
      <c r="K313" s="10" t="e">
        <f>CIG!#REF!</f>
        <v>#REF!</v>
      </c>
      <c r="L313" s="10"/>
      <c r="M313" s="12" t="e">
        <f>CIG!#REF!</f>
        <v>#REF!</v>
      </c>
      <c r="N313" s="4" t="e">
        <f>CIG!#REF!</f>
        <v>#REF!</v>
      </c>
      <c r="O313" s="18" t="e">
        <f>CIG!#REF!</f>
        <v>#REF!</v>
      </c>
      <c r="P313" s="19">
        <f t="shared" si="30"/>
        <v>0</v>
      </c>
      <c r="Q313" s="20" t="e">
        <f t="shared" si="31"/>
        <v>#REF!</v>
      </c>
      <c r="AC313" s="15"/>
    </row>
    <row r="314" spans="1:29" x14ac:dyDescent="0.25">
      <c r="A314" s="1" t="e">
        <f>CIG!#REF!</f>
        <v>#REF!</v>
      </c>
      <c r="B314" s="2" t="e">
        <f>CIG!#REF!</f>
        <v>#REF!</v>
      </c>
      <c r="C314" s="12" t="e">
        <f>CIG!#REF!</f>
        <v>#REF!</v>
      </c>
      <c r="D314" s="4" t="e">
        <f t="shared" si="28"/>
        <v>#REF!</v>
      </c>
      <c r="E314" s="2" t="e">
        <f t="shared" si="29"/>
        <v>#REF!</v>
      </c>
      <c r="F314" s="4" t="e">
        <f>CIG!#REF!</f>
        <v>#REF!</v>
      </c>
      <c r="G314" s="2" t="e">
        <f>CIG!#REF!</f>
        <v>#REF!</v>
      </c>
      <c r="H314" s="17" t="e">
        <f>CIG!#REF!</f>
        <v>#REF!</v>
      </c>
      <c r="I314" s="6" t="e">
        <f>CIG!#REF!</f>
        <v>#REF!</v>
      </c>
      <c r="J314" s="6" t="e">
        <f>CIG!#REF!</f>
        <v>#REF!</v>
      </c>
      <c r="K314" s="10" t="e">
        <f>CIG!#REF!</f>
        <v>#REF!</v>
      </c>
      <c r="L314" s="10"/>
      <c r="M314" s="12" t="e">
        <f>CIG!#REF!</f>
        <v>#REF!</v>
      </c>
      <c r="N314" s="4" t="e">
        <f>CIG!#REF!</f>
        <v>#REF!</v>
      </c>
      <c r="O314" s="18" t="e">
        <f>CIG!#REF!</f>
        <v>#REF!</v>
      </c>
      <c r="P314" s="19">
        <f t="shared" si="30"/>
        <v>0</v>
      </c>
      <c r="Q314" s="20" t="e">
        <f t="shared" si="31"/>
        <v>#REF!</v>
      </c>
      <c r="AC314" s="15"/>
    </row>
    <row r="315" spans="1:29" x14ac:dyDescent="0.25">
      <c r="A315" s="1" t="e">
        <f>CIG!#REF!</f>
        <v>#REF!</v>
      </c>
      <c r="B315" s="2" t="e">
        <f>CIG!#REF!</f>
        <v>#REF!</v>
      </c>
      <c r="C315" s="12" t="e">
        <f>CIG!#REF!</f>
        <v>#REF!</v>
      </c>
      <c r="D315" s="4" t="e">
        <f t="shared" si="28"/>
        <v>#REF!</v>
      </c>
      <c r="E315" s="2" t="e">
        <f t="shared" si="29"/>
        <v>#REF!</v>
      </c>
      <c r="F315" s="4" t="e">
        <f>CIG!#REF!</f>
        <v>#REF!</v>
      </c>
      <c r="G315" s="2" t="e">
        <f>CIG!#REF!</f>
        <v>#REF!</v>
      </c>
      <c r="H315" s="17" t="e">
        <f>CIG!#REF!</f>
        <v>#REF!</v>
      </c>
      <c r="I315" s="6" t="e">
        <f>CIG!#REF!</f>
        <v>#REF!</v>
      </c>
      <c r="J315" s="6" t="e">
        <f>CIG!#REF!</f>
        <v>#REF!</v>
      </c>
      <c r="K315" s="10" t="e">
        <f>CIG!#REF!</f>
        <v>#REF!</v>
      </c>
      <c r="L315" s="10"/>
      <c r="M315" s="12" t="e">
        <f>CIG!#REF!</f>
        <v>#REF!</v>
      </c>
      <c r="N315" s="4" t="e">
        <f>CIG!#REF!</f>
        <v>#REF!</v>
      </c>
      <c r="O315" s="18" t="e">
        <f>CIG!#REF!</f>
        <v>#REF!</v>
      </c>
      <c r="P315" s="19">
        <f t="shared" si="30"/>
        <v>0</v>
      </c>
      <c r="Q315" s="20" t="e">
        <f t="shared" si="31"/>
        <v>#REF!</v>
      </c>
      <c r="AC315" s="15"/>
    </row>
    <row r="316" spans="1:29" x14ac:dyDescent="0.25">
      <c r="A316" s="1" t="e">
        <f>CIG!#REF!</f>
        <v>#REF!</v>
      </c>
      <c r="B316" s="2" t="e">
        <f>CIG!#REF!</f>
        <v>#REF!</v>
      </c>
      <c r="C316" s="12" t="e">
        <f>CIG!#REF!</f>
        <v>#REF!</v>
      </c>
      <c r="D316" s="4" t="e">
        <f t="shared" si="28"/>
        <v>#REF!</v>
      </c>
      <c r="E316" s="2" t="e">
        <f t="shared" si="29"/>
        <v>#REF!</v>
      </c>
      <c r="F316" s="4" t="e">
        <f>CIG!#REF!</f>
        <v>#REF!</v>
      </c>
      <c r="G316" s="2" t="e">
        <f>CIG!#REF!</f>
        <v>#REF!</v>
      </c>
      <c r="H316" s="17" t="e">
        <f>CIG!#REF!</f>
        <v>#REF!</v>
      </c>
      <c r="I316" s="6" t="e">
        <f>CIG!#REF!</f>
        <v>#REF!</v>
      </c>
      <c r="J316" s="6" t="e">
        <f>CIG!#REF!</f>
        <v>#REF!</v>
      </c>
      <c r="K316" s="10" t="e">
        <f>CIG!#REF!</f>
        <v>#REF!</v>
      </c>
      <c r="L316" s="10"/>
      <c r="M316" s="12" t="e">
        <f>CIG!#REF!</f>
        <v>#REF!</v>
      </c>
      <c r="N316" s="4" t="e">
        <f>CIG!#REF!</f>
        <v>#REF!</v>
      </c>
      <c r="O316" s="18" t="e">
        <f>CIG!#REF!</f>
        <v>#REF!</v>
      </c>
      <c r="P316" s="19">
        <f t="shared" si="30"/>
        <v>0</v>
      </c>
      <c r="Q316" s="20" t="e">
        <f t="shared" si="31"/>
        <v>#REF!</v>
      </c>
      <c r="AC316" s="15"/>
    </row>
    <row r="317" spans="1:29" x14ac:dyDescent="0.25">
      <c r="A317" s="1" t="e">
        <f>CIG!#REF!</f>
        <v>#REF!</v>
      </c>
      <c r="B317" s="2" t="e">
        <f>CIG!#REF!</f>
        <v>#REF!</v>
      </c>
      <c r="C317" s="12" t="e">
        <f>CIG!#REF!</f>
        <v>#REF!</v>
      </c>
      <c r="D317" s="4" t="e">
        <f t="shared" si="28"/>
        <v>#REF!</v>
      </c>
      <c r="E317" s="2" t="e">
        <f t="shared" si="29"/>
        <v>#REF!</v>
      </c>
      <c r="F317" s="4" t="e">
        <f>CIG!#REF!</f>
        <v>#REF!</v>
      </c>
      <c r="G317" s="2" t="e">
        <f>CIG!#REF!</f>
        <v>#REF!</v>
      </c>
      <c r="H317" s="17" t="e">
        <f>CIG!#REF!</f>
        <v>#REF!</v>
      </c>
      <c r="I317" s="6" t="e">
        <f>CIG!#REF!</f>
        <v>#REF!</v>
      </c>
      <c r="J317" s="6" t="e">
        <f>CIG!#REF!</f>
        <v>#REF!</v>
      </c>
      <c r="K317" s="10" t="e">
        <f>CIG!#REF!</f>
        <v>#REF!</v>
      </c>
      <c r="L317" s="10"/>
      <c r="M317" s="12" t="e">
        <f>CIG!#REF!</f>
        <v>#REF!</v>
      </c>
      <c r="N317" s="4" t="e">
        <f>CIG!#REF!</f>
        <v>#REF!</v>
      </c>
      <c r="O317" s="18" t="e">
        <f>CIG!#REF!</f>
        <v>#REF!</v>
      </c>
      <c r="P317" s="19">
        <f t="shared" si="30"/>
        <v>0</v>
      </c>
      <c r="Q317" s="20" t="e">
        <f t="shared" si="31"/>
        <v>#REF!</v>
      </c>
      <c r="AC317" s="15"/>
    </row>
    <row r="318" spans="1:29" x14ac:dyDescent="0.25">
      <c r="A318" s="1" t="e">
        <f>CIG!#REF!</f>
        <v>#REF!</v>
      </c>
      <c r="B318" s="2" t="e">
        <f>CIG!#REF!</f>
        <v>#REF!</v>
      </c>
      <c r="C318" s="12" t="e">
        <f>CIG!#REF!</f>
        <v>#REF!</v>
      </c>
      <c r="D318" s="4" t="e">
        <f t="shared" si="28"/>
        <v>#REF!</v>
      </c>
      <c r="E318" s="2" t="e">
        <f t="shared" si="29"/>
        <v>#REF!</v>
      </c>
      <c r="F318" s="4" t="e">
        <f>CIG!#REF!</f>
        <v>#REF!</v>
      </c>
      <c r="G318" s="2" t="e">
        <f>CIG!#REF!</f>
        <v>#REF!</v>
      </c>
      <c r="H318" s="17" t="e">
        <f>CIG!#REF!</f>
        <v>#REF!</v>
      </c>
      <c r="I318" s="6" t="e">
        <f>CIG!#REF!</f>
        <v>#REF!</v>
      </c>
      <c r="J318" s="6" t="e">
        <f>CIG!#REF!</f>
        <v>#REF!</v>
      </c>
      <c r="K318" s="10" t="e">
        <f>CIG!#REF!</f>
        <v>#REF!</v>
      </c>
      <c r="L318" s="10"/>
      <c r="M318" s="12" t="e">
        <f>CIG!#REF!</f>
        <v>#REF!</v>
      </c>
      <c r="N318" s="4" t="e">
        <f>CIG!#REF!</f>
        <v>#REF!</v>
      </c>
      <c r="O318" s="18" t="e">
        <f>CIG!#REF!</f>
        <v>#REF!</v>
      </c>
      <c r="P318" s="19">
        <f t="shared" si="30"/>
        <v>0</v>
      </c>
      <c r="Q318" s="20" t="e">
        <f t="shared" si="31"/>
        <v>#REF!</v>
      </c>
      <c r="AC318" s="15"/>
    </row>
    <row r="319" spans="1:29" x14ac:dyDescent="0.25">
      <c r="A319" s="1" t="e">
        <f>CIG!#REF!</f>
        <v>#REF!</v>
      </c>
      <c r="B319" s="2" t="e">
        <f>CIG!#REF!</f>
        <v>#REF!</v>
      </c>
      <c r="C319" s="12" t="e">
        <f>CIG!#REF!</f>
        <v>#REF!</v>
      </c>
      <c r="D319" s="4" t="e">
        <f t="shared" si="28"/>
        <v>#REF!</v>
      </c>
      <c r="E319" s="2" t="e">
        <f t="shared" si="29"/>
        <v>#REF!</v>
      </c>
      <c r="F319" s="4" t="e">
        <f>CIG!#REF!</f>
        <v>#REF!</v>
      </c>
      <c r="G319" s="2" t="e">
        <f>CIG!#REF!</f>
        <v>#REF!</v>
      </c>
      <c r="H319" s="17" t="e">
        <f>CIG!#REF!</f>
        <v>#REF!</v>
      </c>
      <c r="I319" s="6" t="e">
        <f>CIG!#REF!</f>
        <v>#REF!</v>
      </c>
      <c r="J319" s="6" t="e">
        <f>CIG!#REF!</f>
        <v>#REF!</v>
      </c>
      <c r="K319" s="10" t="e">
        <f>CIG!#REF!</f>
        <v>#REF!</v>
      </c>
      <c r="L319" s="10"/>
      <c r="M319" s="12" t="e">
        <f>CIG!#REF!</f>
        <v>#REF!</v>
      </c>
      <c r="N319" s="4" t="e">
        <f>CIG!#REF!</f>
        <v>#REF!</v>
      </c>
      <c r="O319" s="18" t="e">
        <f>CIG!#REF!</f>
        <v>#REF!</v>
      </c>
      <c r="P319" s="19">
        <f t="shared" si="30"/>
        <v>0</v>
      </c>
      <c r="Q319" s="20" t="e">
        <f t="shared" si="31"/>
        <v>#REF!</v>
      </c>
      <c r="AC319" s="15"/>
    </row>
    <row r="320" spans="1:29" x14ac:dyDescent="0.25">
      <c r="A320" s="1" t="e">
        <f>CIG!#REF!</f>
        <v>#REF!</v>
      </c>
      <c r="B320" s="2" t="e">
        <f>CIG!#REF!</f>
        <v>#REF!</v>
      </c>
      <c r="C320" s="12" t="e">
        <f>CIG!#REF!</f>
        <v>#REF!</v>
      </c>
      <c r="D320" s="4" t="e">
        <f t="shared" si="28"/>
        <v>#REF!</v>
      </c>
      <c r="E320" s="2" t="e">
        <f t="shared" si="29"/>
        <v>#REF!</v>
      </c>
      <c r="F320" s="4" t="e">
        <f>CIG!#REF!</f>
        <v>#REF!</v>
      </c>
      <c r="G320" s="2" t="e">
        <f>CIG!#REF!</f>
        <v>#REF!</v>
      </c>
      <c r="H320" s="17" t="e">
        <f>CIG!#REF!</f>
        <v>#REF!</v>
      </c>
      <c r="I320" s="6" t="e">
        <f>CIG!#REF!</f>
        <v>#REF!</v>
      </c>
      <c r="J320" s="6" t="e">
        <f>CIG!#REF!</f>
        <v>#REF!</v>
      </c>
      <c r="K320" s="10" t="e">
        <f>CIG!#REF!</f>
        <v>#REF!</v>
      </c>
      <c r="L320" s="10"/>
      <c r="M320" s="12" t="e">
        <f>CIG!#REF!</f>
        <v>#REF!</v>
      </c>
      <c r="N320" s="4" t="e">
        <f>CIG!#REF!</f>
        <v>#REF!</v>
      </c>
      <c r="O320" s="18" t="e">
        <f>CIG!#REF!</f>
        <v>#REF!</v>
      </c>
      <c r="P320" s="19">
        <f t="shared" si="30"/>
        <v>0</v>
      </c>
      <c r="Q320" s="20" t="e">
        <f t="shared" si="31"/>
        <v>#REF!</v>
      </c>
      <c r="AC320" s="15"/>
    </row>
    <row r="321" spans="1:29" x14ac:dyDescent="0.25">
      <c r="A321" s="1" t="e">
        <f>CIG!#REF!</f>
        <v>#REF!</v>
      </c>
      <c r="B321" s="2" t="e">
        <f>CIG!#REF!</f>
        <v>#REF!</v>
      </c>
      <c r="C321" s="12" t="e">
        <f>CIG!#REF!</f>
        <v>#REF!</v>
      </c>
      <c r="D321" s="4" t="e">
        <f t="shared" si="28"/>
        <v>#REF!</v>
      </c>
      <c r="E321" s="2" t="e">
        <f t="shared" si="29"/>
        <v>#REF!</v>
      </c>
      <c r="F321" s="4" t="e">
        <f>CIG!#REF!</f>
        <v>#REF!</v>
      </c>
      <c r="G321" s="2" t="e">
        <f>CIG!#REF!</f>
        <v>#REF!</v>
      </c>
      <c r="H321" s="17" t="e">
        <f>CIG!#REF!</f>
        <v>#REF!</v>
      </c>
      <c r="I321" s="6" t="e">
        <f>CIG!#REF!</f>
        <v>#REF!</v>
      </c>
      <c r="J321" s="6" t="e">
        <f>CIG!#REF!</f>
        <v>#REF!</v>
      </c>
      <c r="K321" s="10" t="e">
        <f>CIG!#REF!</f>
        <v>#REF!</v>
      </c>
      <c r="L321" s="10"/>
      <c r="M321" s="12" t="e">
        <f>CIG!#REF!</f>
        <v>#REF!</v>
      </c>
      <c r="N321" s="4" t="e">
        <f>CIG!#REF!</f>
        <v>#REF!</v>
      </c>
      <c r="O321" s="18" t="e">
        <f>CIG!#REF!</f>
        <v>#REF!</v>
      </c>
      <c r="P321" s="19">
        <f t="shared" si="30"/>
        <v>0</v>
      </c>
      <c r="Q321" s="20" t="e">
        <f t="shared" si="31"/>
        <v>#REF!</v>
      </c>
      <c r="AC321" s="15"/>
    </row>
    <row r="322" spans="1:29" x14ac:dyDescent="0.25">
      <c r="A322" s="1" t="e">
        <f>CIG!#REF!</f>
        <v>#REF!</v>
      </c>
      <c r="B322" s="2" t="e">
        <f>CIG!#REF!</f>
        <v>#REF!</v>
      </c>
      <c r="C322" s="12" t="e">
        <f>CIG!#REF!</f>
        <v>#REF!</v>
      </c>
      <c r="D322" s="4" t="e">
        <f t="shared" si="28"/>
        <v>#REF!</v>
      </c>
      <c r="E322" s="2" t="e">
        <f t="shared" si="29"/>
        <v>#REF!</v>
      </c>
      <c r="F322" s="4" t="e">
        <f>CIG!#REF!</f>
        <v>#REF!</v>
      </c>
      <c r="G322" s="2" t="e">
        <f>CIG!#REF!</f>
        <v>#REF!</v>
      </c>
      <c r="H322" s="17" t="e">
        <f>CIG!#REF!</f>
        <v>#REF!</v>
      </c>
      <c r="I322" s="6" t="e">
        <f>CIG!#REF!</f>
        <v>#REF!</v>
      </c>
      <c r="J322" s="6" t="e">
        <f>CIG!#REF!</f>
        <v>#REF!</v>
      </c>
      <c r="K322" s="10" t="e">
        <f>CIG!#REF!</f>
        <v>#REF!</v>
      </c>
      <c r="L322" s="10"/>
      <c r="M322" s="12" t="e">
        <f>CIG!#REF!</f>
        <v>#REF!</v>
      </c>
      <c r="N322" s="4" t="e">
        <f>CIG!#REF!</f>
        <v>#REF!</v>
      </c>
      <c r="O322" s="18" t="e">
        <f>CIG!#REF!</f>
        <v>#REF!</v>
      </c>
      <c r="P322" s="19">
        <f t="shared" si="30"/>
        <v>0</v>
      </c>
      <c r="Q322" s="20" t="e">
        <f t="shared" si="31"/>
        <v>#REF!</v>
      </c>
      <c r="AC322" s="15"/>
    </row>
    <row r="323" spans="1:29" x14ac:dyDescent="0.25">
      <c r="A323" s="1" t="e">
        <f>CIG!#REF!</f>
        <v>#REF!</v>
      </c>
      <c r="B323" s="2" t="e">
        <f>CIG!#REF!</f>
        <v>#REF!</v>
      </c>
      <c r="C323" s="12" t="e">
        <f>CIG!#REF!</f>
        <v>#REF!</v>
      </c>
      <c r="D323" s="4" t="e">
        <f t="shared" si="28"/>
        <v>#REF!</v>
      </c>
      <c r="E323" s="2" t="e">
        <f t="shared" si="29"/>
        <v>#REF!</v>
      </c>
      <c r="F323" s="4" t="e">
        <f>CIG!#REF!</f>
        <v>#REF!</v>
      </c>
      <c r="G323" s="2" t="e">
        <f>CIG!#REF!</f>
        <v>#REF!</v>
      </c>
      <c r="H323" s="17" t="e">
        <f>CIG!#REF!</f>
        <v>#REF!</v>
      </c>
      <c r="I323" s="6" t="e">
        <f>CIG!#REF!</f>
        <v>#REF!</v>
      </c>
      <c r="J323" s="6" t="e">
        <f>CIG!#REF!</f>
        <v>#REF!</v>
      </c>
      <c r="K323" s="10" t="e">
        <f>CIG!#REF!</f>
        <v>#REF!</v>
      </c>
      <c r="L323" s="10"/>
      <c r="M323" s="12" t="e">
        <f>CIG!#REF!</f>
        <v>#REF!</v>
      </c>
      <c r="N323" s="4" t="e">
        <f>CIG!#REF!</f>
        <v>#REF!</v>
      </c>
      <c r="O323" s="18" t="e">
        <f>CIG!#REF!</f>
        <v>#REF!</v>
      </c>
      <c r="P323" s="19">
        <f t="shared" si="30"/>
        <v>0</v>
      </c>
      <c r="Q323" s="20" t="e">
        <f t="shared" si="31"/>
        <v>#REF!</v>
      </c>
      <c r="AC323" s="15"/>
    </row>
    <row r="324" spans="1:29" x14ac:dyDescent="0.25">
      <c r="A324" s="1" t="e">
        <f>CIG!#REF!</f>
        <v>#REF!</v>
      </c>
      <c r="B324" s="2" t="e">
        <f>CIG!#REF!</f>
        <v>#REF!</v>
      </c>
      <c r="C324" s="12" t="e">
        <f>CIG!#REF!</f>
        <v>#REF!</v>
      </c>
      <c r="D324" s="4" t="e">
        <f t="shared" si="28"/>
        <v>#REF!</v>
      </c>
      <c r="E324" s="2" t="e">
        <f t="shared" si="29"/>
        <v>#REF!</v>
      </c>
      <c r="F324" s="4" t="e">
        <f>CIG!#REF!</f>
        <v>#REF!</v>
      </c>
      <c r="G324" s="2" t="e">
        <f>CIG!#REF!</f>
        <v>#REF!</v>
      </c>
      <c r="H324" s="17" t="e">
        <f>CIG!#REF!</f>
        <v>#REF!</v>
      </c>
      <c r="I324" s="6" t="e">
        <f>CIG!#REF!</f>
        <v>#REF!</v>
      </c>
      <c r="J324" s="6" t="e">
        <f>CIG!#REF!</f>
        <v>#REF!</v>
      </c>
      <c r="K324" s="10" t="e">
        <f>CIG!#REF!</f>
        <v>#REF!</v>
      </c>
      <c r="L324" s="10"/>
      <c r="M324" s="12" t="e">
        <f>CIG!#REF!</f>
        <v>#REF!</v>
      </c>
      <c r="N324" s="4" t="e">
        <f>CIG!#REF!</f>
        <v>#REF!</v>
      </c>
      <c r="O324" s="18" t="e">
        <f>CIG!#REF!</f>
        <v>#REF!</v>
      </c>
      <c r="P324" s="19">
        <f t="shared" si="30"/>
        <v>0</v>
      </c>
      <c r="Q324" s="20" t="e">
        <f t="shared" si="31"/>
        <v>#REF!</v>
      </c>
      <c r="AC324" s="15"/>
    </row>
    <row r="325" spans="1:29" x14ac:dyDescent="0.25">
      <c r="A325" s="1" t="e">
        <f>CIG!#REF!</f>
        <v>#REF!</v>
      </c>
      <c r="B325" s="2" t="e">
        <f>CIG!#REF!</f>
        <v>#REF!</v>
      </c>
      <c r="C325" s="12" t="e">
        <f>CIG!#REF!</f>
        <v>#REF!</v>
      </c>
      <c r="D325" s="4" t="e">
        <f t="shared" si="28"/>
        <v>#REF!</v>
      </c>
      <c r="E325" s="2" t="e">
        <f t="shared" si="29"/>
        <v>#REF!</v>
      </c>
      <c r="F325" s="4" t="e">
        <f>CIG!#REF!</f>
        <v>#REF!</v>
      </c>
      <c r="G325" s="2" t="e">
        <f>CIG!#REF!</f>
        <v>#REF!</v>
      </c>
      <c r="H325" s="17" t="e">
        <f>CIG!#REF!</f>
        <v>#REF!</v>
      </c>
      <c r="I325" s="6" t="e">
        <f>CIG!#REF!</f>
        <v>#REF!</v>
      </c>
      <c r="J325" s="6" t="e">
        <f>CIG!#REF!</f>
        <v>#REF!</v>
      </c>
      <c r="K325" s="10" t="e">
        <f>CIG!#REF!</f>
        <v>#REF!</v>
      </c>
      <c r="L325" s="10"/>
      <c r="M325" s="12" t="e">
        <f>CIG!#REF!</f>
        <v>#REF!</v>
      </c>
      <c r="N325" s="4" t="e">
        <f>CIG!#REF!</f>
        <v>#REF!</v>
      </c>
      <c r="O325" s="18" t="e">
        <f>CIG!#REF!</f>
        <v>#REF!</v>
      </c>
      <c r="P325" s="19">
        <f t="shared" si="30"/>
        <v>0</v>
      </c>
      <c r="Q325" s="20" t="e">
        <f t="shared" si="31"/>
        <v>#REF!</v>
      </c>
      <c r="AC325" s="15"/>
    </row>
    <row r="326" spans="1:29" x14ac:dyDescent="0.25">
      <c r="A326" s="1" t="e">
        <f>CIG!#REF!</f>
        <v>#REF!</v>
      </c>
      <c r="B326" s="2" t="e">
        <f>CIG!#REF!</f>
        <v>#REF!</v>
      </c>
      <c r="C326" s="12" t="e">
        <f>CIG!#REF!</f>
        <v>#REF!</v>
      </c>
      <c r="D326" s="4" t="e">
        <f t="shared" si="28"/>
        <v>#REF!</v>
      </c>
      <c r="E326" s="2" t="e">
        <f t="shared" si="29"/>
        <v>#REF!</v>
      </c>
      <c r="F326" s="4" t="e">
        <f>CIG!#REF!</f>
        <v>#REF!</v>
      </c>
      <c r="G326" s="2" t="e">
        <f>CIG!#REF!</f>
        <v>#REF!</v>
      </c>
      <c r="H326" s="17" t="e">
        <f>CIG!#REF!</f>
        <v>#REF!</v>
      </c>
      <c r="I326" s="6" t="e">
        <f>CIG!#REF!</f>
        <v>#REF!</v>
      </c>
      <c r="J326" s="6" t="e">
        <f>CIG!#REF!</f>
        <v>#REF!</v>
      </c>
      <c r="K326" s="10" t="e">
        <f>CIG!#REF!</f>
        <v>#REF!</v>
      </c>
      <c r="L326" s="10"/>
      <c r="M326" s="12" t="e">
        <f>CIG!#REF!</f>
        <v>#REF!</v>
      </c>
      <c r="N326" s="4" t="e">
        <f>CIG!#REF!</f>
        <v>#REF!</v>
      </c>
      <c r="O326" s="18" t="e">
        <f>CIG!#REF!</f>
        <v>#REF!</v>
      </c>
      <c r="P326" s="19">
        <f t="shared" si="30"/>
        <v>0</v>
      </c>
      <c r="Q326" s="20" t="e">
        <f t="shared" si="31"/>
        <v>#REF!</v>
      </c>
      <c r="AC326" s="15"/>
    </row>
    <row r="327" spans="1:29" x14ac:dyDescent="0.25">
      <c r="A327" s="1" t="e">
        <f>CIG!#REF!</f>
        <v>#REF!</v>
      </c>
      <c r="B327" s="2" t="e">
        <f>CIG!#REF!</f>
        <v>#REF!</v>
      </c>
      <c r="C327" s="12" t="e">
        <f>CIG!#REF!</f>
        <v>#REF!</v>
      </c>
      <c r="D327" s="4" t="e">
        <f t="shared" si="28"/>
        <v>#REF!</v>
      </c>
      <c r="E327" s="2" t="e">
        <f t="shared" si="29"/>
        <v>#REF!</v>
      </c>
      <c r="F327" s="4" t="e">
        <f>CIG!#REF!</f>
        <v>#REF!</v>
      </c>
      <c r="G327" s="2" t="e">
        <f>CIG!#REF!</f>
        <v>#REF!</v>
      </c>
      <c r="H327" s="17" t="e">
        <f>CIG!#REF!</f>
        <v>#REF!</v>
      </c>
      <c r="I327" s="6" t="e">
        <f>CIG!#REF!</f>
        <v>#REF!</v>
      </c>
      <c r="J327" s="6" t="e">
        <f>CIG!#REF!</f>
        <v>#REF!</v>
      </c>
      <c r="K327" s="10" t="e">
        <f>CIG!#REF!</f>
        <v>#REF!</v>
      </c>
      <c r="L327" s="10"/>
      <c r="M327" s="12" t="e">
        <f>CIG!#REF!</f>
        <v>#REF!</v>
      </c>
      <c r="N327" s="4" t="e">
        <f>CIG!#REF!</f>
        <v>#REF!</v>
      </c>
      <c r="O327" s="18" t="e">
        <f>CIG!#REF!</f>
        <v>#REF!</v>
      </c>
      <c r="P327" s="19">
        <f t="shared" si="30"/>
        <v>0</v>
      </c>
      <c r="Q327" s="20" t="e">
        <f t="shared" si="31"/>
        <v>#REF!</v>
      </c>
      <c r="AC327" s="15"/>
    </row>
    <row r="328" spans="1:29" x14ac:dyDescent="0.25">
      <c r="A328" s="1" t="e">
        <f>CIG!#REF!</f>
        <v>#REF!</v>
      </c>
      <c r="B328" s="2" t="e">
        <f>CIG!#REF!</f>
        <v>#REF!</v>
      </c>
      <c r="C328" s="12" t="e">
        <f>CIG!#REF!</f>
        <v>#REF!</v>
      </c>
      <c r="D328" s="4" t="e">
        <f t="shared" si="28"/>
        <v>#REF!</v>
      </c>
      <c r="E328" s="2" t="e">
        <f t="shared" si="29"/>
        <v>#REF!</v>
      </c>
      <c r="F328" s="4" t="e">
        <f>CIG!#REF!</f>
        <v>#REF!</v>
      </c>
      <c r="G328" s="2" t="e">
        <f>CIG!#REF!</f>
        <v>#REF!</v>
      </c>
      <c r="H328" s="17" t="e">
        <f>CIG!#REF!</f>
        <v>#REF!</v>
      </c>
      <c r="I328" s="6" t="e">
        <f>CIG!#REF!</f>
        <v>#REF!</v>
      </c>
      <c r="J328" s="6" t="e">
        <f>CIG!#REF!</f>
        <v>#REF!</v>
      </c>
      <c r="K328" s="10" t="e">
        <f>CIG!#REF!</f>
        <v>#REF!</v>
      </c>
      <c r="L328" s="10"/>
      <c r="M328" s="12" t="e">
        <f>CIG!#REF!</f>
        <v>#REF!</v>
      </c>
      <c r="N328" s="4" t="e">
        <f>CIG!#REF!</f>
        <v>#REF!</v>
      </c>
      <c r="O328" s="18" t="e">
        <f>CIG!#REF!</f>
        <v>#REF!</v>
      </c>
      <c r="P328" s="19">
        <f t="shared" si="30"/>
        <v>0</v>
      </c>
      <c r="Q328" s="20" t="e">
        <f t="shared" si="31"/>
        <v>#REF!</v>
      </c>
      <c r="AC328" s="15"/>
    </row>
    <row r="329" spans="1:29" x14ac:dyDescent="0.25">
      <c r="A329" s="1" t="e">
        <f>CIG!#REF!</f>
        <v>#REF!</v>
      </c>
      <c r="B329" s="2" t="e">
        <f>CIG!#REF!</f>
        <v>#REF!</v>
      </c>
      <c r="C329" s="12" t="e">
        <f>CIG!#REF!</f>
        <v>#REF!</v>
      </c>
      <c r="D329" s="4" t="e">
        <f t="shared" si="28"/>
        <v>#REF!</v>
      </c>
      <c r="E329" s="2" t="e">
        <f t="shared" si="29"/>
        <v>#REF!</v>
      </c>
      <c r="F329" s="4" t="e">
        <f>CIG!#REF!</f>
        <v>#REF!</v>
      </c>
      <c r="G329" s="2" t="e">
        <f>CIG!#REF!</f>
        <v>#REF!</v>
      </c>
      <c r="H329" s="17" t="e">
        <f>CIG!#REF!</f>
        <v>#REF!</v>
      </c>
      <c r="I329" s="6" t="e">
        <f>CIG!#REF!</f>
        <v>#REF!</v>
      </c>
      <c r="J329" s="6" t="e">
        <f>CIG!#REF!</f>
        <v>#REF!</v>
      </c>
      <c r="K329" s="10" t="e">
        <f>CIG!#REF!</f>
        <v>#REF!</v>
      </c>
      <c r="L329" s="10"/>
      <c r="M329" s="12" t="e">
        <f>CIG!#REF!</f>
        <v>#REF!</v>
      </c>
      <c r="N329" s="4" t="e">
        <f>CIG!#REF!</f>
        <v>#REF!</v>
      </c>
      <c r="O329" s="18" t="e">
        <f>CIG!#REF!</f>
        <v>#REF!</v>
      </c>
      <c r="P329" s="19">
        <f t="shared" si="30"/>
        <v>0</v>
      </c>
      <c r="Q329" s="20" t="e">
        <f t="shared" si="31"/>
        <v>#REF!</v>
      </c>
      <c r="AC329" s="15"/>
    </row>
    <row r="330" spans="1:29" x14ac:dyDescent="0.25">
      <c r="A330" s="1" t="e">
        <f>CIG!#REF!</f>
        <v>#REF!</v>
      </c>
      <c r="B330" s="2" t="e">
        <f>CIG!#REF!</f>
        <v>#REF!</v>
      </c>
      <c r="C330" s="12" t="e">
        <f>CIG!#REF!</f>
        <v>#REF!</v>
      </c>
      <c r="D330" s="4" t="e">
        <f t="shared" si="28"/>
        <v>#REF!</v>
      </c>
      <c r="E330" s="2" t="e">
        <f t="shared" si="29"/>
        <v>#REF!</v>
      </c>
      <c r="F330" s="4" t="e">
        <f>CIG!#REF!</f>
        <v>#REF!</v>
      </c>
      <c r="G330" s="2" t="e">
        <f>CIG!#REF!</f>
        <v>#REF!</v>
      </c>
      <c r="H330" s="17" t="e">
        <f>CIG!#REF!</f>
        <v>#REF!</v>
      </c>
      <c r="I330" s="6" t="e">
        <f>CIG!#REF!</f>
        <v>#REF!</v>
      </c>
      <c r="J330" s="6" t="e">
        <f>CIG!#REF!</f>
        <v>#REF!</v>
      </c>
      <c r="K330" s="10" t="e">
        <f>CIG!#REF!</f>
        <v>#REF!</v>
      </c>
      <c r="L330" s="10"/>
      <c r="M330" s="12" t="e">
        <f>CIG!#REF!</f>
        <v>#REF!</v>
      </c>
      <c r="N330" s="4" t="e">
        <f>CIG!#REF!</f>
        <v>#REF!</v>
      </c>
      <c r="O330" s="18" t="e">
        <f>CIG!#REF!</f>
        <v>#REF!</v>
      </c>
      <c r="P330" s="19">
        <f t="shared" si="30"/>
        <v>0</v>
      </c>
      <c r="Q330" s="20" t="e">
        <f t="shared" si="31"/>
        <v>#REF!</v>
      </c>
      <c r="AC330" s="15"/>
    </row>
    <row r="331" spans="1:29" x14ac:dyDescent="0.25">
      <c r="A331" s="1" t="e">
        <f>CIG!#REF!</f>
        <v>#REF!</v>
      </c>
      <c r="B331" s="2" t="e">
        <f>CIG!#REF!</f>
        <v>#REF!</v>
      </c>
      <c r="C331" s="12" t="e">
        <f>CIG!#REF!</f>
        <v>#REF!</v>
      </c>
      <c r="D331" s="4" t="e">
        <f t="shared" si="28"/>
        <v>#REF!</v>
      </c>
      <c r="E331" s="2" t="e">
        <f t="shared" si="29"/>
        <v>#REF!</v>
      </c>
      <c r="F331" s="4" t="e">
        <f>CIG!#REF!</f>
        <v>#REF!</v>
      </c>
      <c r="G331" s="2" t="e">
        <f>CIG!#REF!</f>
        <v>#REF!</v>
      </c>
      <c r="H331" s="17" t="e">
        <f>CIG!#REF!</f>
        <v>#REF!</v>
      </c>
      <c r="I331" s="6" t="e">
        <f>CIG!#REF!</f>
        <v>#REF!</v>
      </c>
      <c r="J331" s="6" t="e">
        <f>CIG!#REF!</f>
        <v>#REF!</v>
      </c>
      <c r="K331" s="10" t="e">
        <f>CIG!#REF!</f>
        <v>#REF!</v>
      </c>
      <c r="L331" s="10"/>
      <c r="M331" s="12" t="e">
        <f>CIG!#REF!</f>
        <v>#REF!</v>
      </c>
      <c r="N331" s="4" t="e">
        <f>CIG!#REF!</f>
        <v>#REF!</v>
      </c>
      <c r="O331" s="18" t="e">
        <f>CIG!#REF!</f>
        <v>#REF!</v>
      </c>
      <c r="P331" s="19">
        <f t="shared" si="30"/>
        <v>0</v>
      </c>
      <c r="Q331" s="20" t="e">
        <f t="shared" si="31"/>
        <v>#REF!</v>
      </c>
      <c r="AC331" s="15"/>
    </row>
    <row r="332" spans="1:29" x14ac:dyDescent="0.25">
      <c r="A332" s="1" t="e">
        <f>CIG!#REF!</f>
        <v>#REF!</v>
      </c>
      <c r="B332" s="2" t="e">
        <f>CIG!#REF!</f>
        <v>#REF!</v>
      </c>
      <c r="C332" s="12" t="e">
        <f>CIG!#REF!</f>
        <v>#REF!</v>
      </c>
      <c r="D332" s="4" t="e">
        <f t="shared" si="28"/>
        <v>#REF!</v>
      </c>
      <c r="E332" s="2" t="e">
        <f t="shared" si="29"/>
        <v>#REF!</v>
      </c>
      <c r="F332" s="4" t="e">
        <f>CIG!#REF!</f>
        <v>#REF!</v>
      </c>
      <c r="G332" s="2" t="e">
        <f>CIG!#REF!</f>
        <v>#REF!</v>
      </c>
      <c r="H332" s="17" t="e">
        <f>CIG!#REF!</f>
        <v>#REF!</v>
      </c>
      <c r="I332" s="6" t="e">
        <f>CIG!#REF!</f>
        <v>#REF!</v>
      </c>
      <c r="J332" s="6" t="e">
        <f>CIG!#REF!</f>
        <v>#REF!</v>
      </c>
      <c r="K332" s="10" t="e">
        <f>CIG!#REF!</f>
        <v>#REF!</v>
      </c>
      <c r="L332" s="10"/>
      <c r="M332" s="12" t="e">
        <f>CIG!#REF!</f>
        <v>#REF!</v>
      </c>
      <c r="N332" s="4" t="e">
        <f>CIG!#REF!</f>
        <v>#REF!</v>
      </c>
      <c r="O332" s="18" t="e">
        <f>CIG!#REF!</f>
        <v>#REF!</v>
      </c>
      <c r="P332" s="19">
        <f t="shared" si="30"/>
        <v>0</v>
      </c>
      <c r="Q332" s="20" t="e">
        <f t="shared" si="31"/>
        <v>#REF!</v>
      </c>
      <c r="AC332" s="15"/>
    </row>
    <row r="333" spans="1:29" x14ac:dyDescent="0.25">
      <c r="A333" s="1" t="e">
        <f>CIG!#REF!</f>
        <v>#REF!</v>
      </c>
      <c r="B333" s="2" t="e">
        <f>CIG!#REF!</f>
        <v>#REF!</v>
      </c>
      <c r="C333" s="12" t="e">
        <f>CIG!#REF!</f>
        <v>#REF!</v>
      </c>
      <c r="D333" s="4" t="e">
        <f t="shared" si="28"/>
        <v>#REF!</v>
      </c>
      <c r="E333" s="2" t="e">
        <f t="shared" si="29"/>
        <v>#REF!</v>
      </c>
      <c r="F333" s="4" t="e">
        <f>CIG!#REF!</f>
        <v>#REF!</v>
      </c>
      <c r="G333" s="2" t="e">
        <f>CIG!#REF!</f>
        <v>#REF!</v>
      </c>
      <c r="H333" s="17" t="e">
        <f>CIG!#REF!</f>
        <v>#REF!</v>
      </c>
      <c r="I333" s="6" t="e">
        <f>CIG!#REF!</f>
        <v>#REF!</v>
      </c>
      <c r="J333" s="6" t="e">
        <f>CIG!#REF!</f>
        <v>#REF!</v>
      </c>
      <c r="K333" s="10" t="e">
        <f>CIG!#REF!</f>
        <v>#REF!</v>
      </c>
      <c r="L333" s="10"/>
      <c r="M333" s="12" t="e">
        <f>CIG!#REF!</f>
        <v>#REF!</v>
      </c>
      <c r="N333" s="4" t="e">
        <f>CIG!#REF!</f>
        <v>#REF!</v>
      </c>
      <c r="O333" s="18" t="e">
        <f>CIG!#REF!</f>
        <v>#REF!</v>
      </c>
      <c r="P333" s="19">
        <f t="shared" si="30"/>
        <v>0</v>
      </c>
      <c r="Q333" s="20" t="e">
        <f t="shared" si="31"/>
        <v>#REF!</v>
      </c>
      <c r="AC333" s="15"/>
    </row>
    <row r="334" spans="1:29" x14ac:dyDescent="0.25">
      <c r="A334" s="1" t="e">
        <f>CIG!#REF!</f>
        <v>#REF!</v>
      </c>
      <c r="B334" s="2" t="e">
        <f>CIG!#REF!</f>
        <v>#REF!</v>
      </c>
      <c r="C334" s="12" t="e">
        <f>CIG!#REF!</f>
        <v>#REF!</v>
      </c>
      <c r="D334" s="4" t="e">
        <f t="shared" si="28"/>
        <v>#REF!</v>
      </c>
      <c r="E334" s="2" t="e">
        <f t="shared" si="29"/>
        <v>#REF!</v>
      </c>
      <c r="F334" s="4" t="e">
        <f>CIG!#REF!</f>
        <v>#REF!</v>
      </c>
      <c r="G334" s="2" t="e">
        <f>CIG!#REF!</f>
        <v>#REF!</v>
      </c>
      <c r="H334" s="17" t="e">
        <f>CIG!#REF!</f>
        <v>#REF!</v>
      </c>
      <c r="I334" s="6" t="e">
        <f>CIG!#REF!</f>
        <v>#REF!</v>
      </c>
      <c r="J334" s="6" t="e">
        <f>CIG!#REF!</f>
        <v>#REF!</v>
      </c>
      <c r="K334" s="10" t="e">
        <f>CIG!#REF!</f>
        <v>#REF!</v>
      </c>
      <c r="L334" s="10"/>
      <c r="M334" s="12" t="e">
        <f>CIG!#REF!</f>
        <v>#REF!</v>
      </c>
      <c r="N334" s="4" t="e">
        <f>CIG!#REF!</f>
        <v>#REF!</v>
      </c>
      <c r="O334" s="18" t="e">
        <f>CIG!#REF!</f>
        <v>#REF!</v>
      </c>
      <c r="P334" s="19">
        <f t="shared" si="30"/>
        <v>0</v>
      </c>
      <c r="Q334" s="20" t="e">
        <f t="shared" si="31"/>
        <v>#REF!</v>
      </c>
      <c r="AC334" s="15"/>
    </row>
    <row r="335" spans="1:29" x14ac:dyDescent="0.25">
      <c r="A335" s="1" t="e">
        <f>CIG!#REF!</f>
        <v>#REF!</v>
      </c>
      <c r="B335" s="2" t="e">
        <f>CIG!#REF!</f>
        <v>#REF!</v>
      </c>
      <c r="C335" s="12" t="e">
        <f>CIG!#REF!</f>
        <v>#REF!</v>
      </c>
      <c r="D335" s="4" t="e">
        <f t="shared" si="28"/>
        <v>#REF!</v>
      </c>
      <c r="E335" s="2" t="e">
        <f t="shared" si="29"/>
        <v>#REF!</v>
      </c>
      <c r="F335" s="4" t="e">
        <f>CIG!#REF!</f>
        <v>#REF!</v>
      </c>
      <c r="G335" s="2" t="e">
        <f>CIG!#REF!</f>
        <v>#REF!</v>
      </c>
      <c r="H335" s="17" t="e">
        <f>CIG!#REF!</f>
        <v>#REF!</v>
      </c>
      <c r="I335" s="6" t="e">
        <f>CIG!#REF!</f>
        <v>#REF!</v>
      </c>
      <c r="J335" s="6" t="e">
        <f>CIG!#REF!</f>
        <v>#REF!</v>
      </c>
      <c r="K335" s="10" t="e">
        <f>CIG!#REF!</f>
        <v>#REF!</v>
      </c>
      <c r="L335" s="10"/>
      <c r="M335" s="12" t="e">
        <f>CIG!#REF!</f>
        <v>#REF!</v>
      </c>
      <c r="N335" s="4" t="e">
        <f>CIG!#REF!</f>
        <v>#REF!</v>
      </c>
      <c r="O335" s="18" t="e">
        <f>CIG!#REF!</f>
        <v>#REF!</v>
      </c>
      <c r="P335" s="19">
        <f t="shared" si="30"/>
        <v>0</v>
      </c>
      <c r="Q335" s="20" t="e">
        <f t="shared" si="31"/>
        <v>#REF!</v>
      </c>
      <c r="AC335" s="15"/>
    </row>
    <row r="336" spans="1:29" x14ac:dyDescent="0.25">
      <c r="A336" s="1" t="e">
        <f>CIG!#REF!</f>
        <v>#REF!</v>
      </c>
      <c r="B336" s="2" t="e">
        <f>CIG!#REF!</f>
        <v>#REF!</v>
      </c>
      <c r="C336" s="12" t="e">
        <f>CIG!#REF!</f>
        <v>#REF!</v>
      </c>
      <c r="D336" s="4" t="e">
        <f t="shared" si="28"/>
        <v>#REF!</v>
      </c>
      <c r="E336" s="2" t="e">
        <f t="shared" si="29"/>
        <v>#REF!</v>
      </c>
      <c r="F336" s="4" t="e">
        <f>CIG!#REF!</f>
        <v>#REF!</v>
      </c>
      <c r="G336" s="2" t="e">
        <f>CIG!#REF!</f>
        <v>#REF!</v>
      </c>
      <c r="H336" s="17" t="e">
        <f>CIG!#REF!</f>
        <v>#REF!</v>
      </c>
      <c r="I336" s="6" t="e">
        <f>CIG!#REF!</f>
        <v>#REF!</v>
      </c>
      <c r="J336" s="6" t="e">
        <f>CIG!#REF!</f>
        <v>#REF!</v>
      </c>
      <c r="K336" s="10" t="e">
        <f>CIG!#REF!</f>
        <v>#REF!</v>
      </c>
      <c r="L336" s="10"/>
      <c r="M336" s="12" t="e">
        <f>CIG!#REF!</f>
        <v>#REF!</v>
      </c>
      <c r="N336" s="4" t="e">
        <f>CIG!#REF!</f>
        <v>#REF!</v>
      </c>
      <c r="O336" s="18" t="e">
        <f>CIG!#REF!</f>
        <v>#REF!</v>
      </c>
      <c r="P336" s="19">
        <f t="shared" si="30"/>
        <v>0</v>
      </c>
      <c r="Q336" s="20" t="e">
        <f t="shared" si="31"/>
        <v>#REF!</v>
      </c>
      <c r="AC336" s="15"/>
    </row>
    <row r="337" spans="1:29" x14ac:dyDescent="0.25">
      <c r="A337" s="1" t="e">
        <f>CIG!#REF!</f>
        <v>#REF!</v>
      </c>
      <c r="B337" s="2" t="e">
        <f>CIG!#REF!</f>
        <v>#REF!</v>
      </c>
      <c r="C337" s="12" t="e">
        <f>CIG!#REF!</f>
        <v>#REF!</v>
      </c>
      <c r="D337" s="4" t="e">
        <f t="shared" si="28"/>
        <v>#REF!</v>
      </c>
      <c r="E337" s="2" t="e">
        <f t="shared" si="29"/>
        <v>#REF!</v>
      </c>
      <c r="F337" s="4" t="e">
        <f>CIG!#REF!</f>
        <v>#REF!</v>
      </c>
      <c r="G337" s="2" t="e">
        <f>CIG!#REF!</f>
        <v>#REF!</v>
      </c>
      <c r="H337" s="17" t="e">
        <f>CIG!#REF!</f>
        <v>#REF!</v>
      </c>
      <c r="I337" s="6" t="e">
        <f>CIG!#REF!</f>
        <v>#REF!</v>
      </c>
      <c r="J337" s="6" t="e">
        <f>CIG!#REF!</f>
        <v>#REF!</v>
      </c>
      <c r="K337" s="10" t="e">
        <f>CIG!#REF!</f>
        <v>#REF!</v>
      </c>
      <c r="L337" s="10"/>
      <c r="M337" s="12" t="e">
        <f>CIG!#REF!</f>
        <v>#REF!</v>
      </c>
      <c r="N337" s="4" t="e">
        <f>CIG!#REF!</f>
        <v>#REF!</v>
      </c>
      <c r="O337" s="18" t="e">
        <f>CIG!#REF!</f>
        <v>#REF!</v>
      </c>
      <c r="P337" s="19">
        <f t="shared" si="30"/>
        <v>0</v>
      </c>
      <c r="Q337" s="20" t="e">
        <f t="shared" si="31"/>
        <v>#REF!</v>
      </c>
      <c r="AC337" s="15"/>
    </row>
    <row r="338" spans="1:29" x14ac:dyDescent="0.25">
      <c r="A338" s="1" t="e">
        <f>CIG!#REF!</f>
        <v>#REF!</v>
      </c>
      <c r="B338" s="2" t="e">
        <f>CIG!#REF!</f>
        <v>#REF!</v>
      </c>
      <c r="C338" s="12" t="e">
        <f>CIG!#REF!</f>
        <v>#REF!</v>
      </c>
      <c r="D338" s="4" t="e">
        <f t="shared" si="28"/>
        <v>#REF!</v>
      </c>
      <c r="E338" s="2" t="e">
        <f t="shared" si="29"/>
        <v>#REF!</v>
      </c>
      <c r="F338" s="4" t="e">
        <f>CIG!#REF!</f>
        <v>#REF!</v>
      </c>
      <c r="G338" s="2" t="e">
        <f>CIG!#REF!</f>
        <v>#REF!</v>
      </c>
      <c r="H338" s="17" t="e">
        <f>CIG!#REF!</f>
        <v>#REF!</v>
      </c>
      <c r="I338" s="6" t="e">
        <f>CIG!#REF!</f>
        <v>#REF!</v>
      </c>
      <c r="J338" s="6" t="e">
        <f>CIG!#REF!</f>
        <v>#REF!</v>
      </c>
      <c r="K338" s="10" t="e">
        <f>CIG!#REF!</f>
        <v>#REF!</v>
      </c>
      <c r="L338" s="10"/>
      <c r="M338" s="12" t="e">
        <f>CIG!#REF!</f>
        <v>#REF!</v>
      </c>
      <c r="N338" s="4" t="e">
        <f>CIG!#REF!</f>
        <v>#REF!</v>
      </c>
      <c r="O338" s="18" t="e">
        <f>CIG!#REF!</f>
        <v>#REF!</v>
      </c>
      <c r="P338" s="19">
        <f t="shared" si="30"/>
        <v>0</v>
      </c>
      <c r="Q338" s="20" t="e">
        <f t="shared" si="31"/>
        <v>#REF!</v>
      </c>
      <c r="AC338" s="15"/>
    </row>
    <row r="339" spans="1:29" x14ac:dyDescent="0.25">
      <c r="A339" s="1" t="e">
        <f>CIG!#REF!</f>
        <v>#REF!</v>
      </c>
      <c r="B339" s="2" t="e">
        <f>CIG!#REF!</f>
        <v>#REF!</v>
      </c>
      <c r="C339" s="12" t="e">
        <f>CIG!#REF!</f>
        <v>#REF!</v>
      </c>
      <c r="D339" s="4" t="e">
        <f t="shared" si="28"/>
        <v>#REF!</v>
      </c>
      <c r="E339" s="2" t="e">
        <f t="shared" si="29"/>
        <v>#REF!</v>
      </c>
      <c r="F339" s="4" t="e">
        <f>CIG!#REF!</f>
        <v>#REF!</v>
      </c>
      <c r="G339" s="2" t="e">
        <f>CIG!#REF!</f>
        <v>#REF!</v>
      </c>
      <c r="H339" s="17" t="e">
        <f>CIG!#REF!</f>
        <v>#REF!</v>
      </c>
      <c r="I339" s="6" t="e">
        <f>CIG!#REF!</f>
        <v>#REF!</v>
      </c>
      <c r="J339" s="6" t="e">
        <f>CIG!#REF!</f>
        <v>#REF!</v>
      </c>
      <c r="K339" s="10" t="e">
        <f>CIG!#REF!</f>
        <v>#REF!</v>
      </c>
      <c r="L339" s="10"/>
      <c r="M339" s="12" t="e">
        <f>CIG!#REF!</f>
        <v>#REF!</v>
      </c>
      <c r="N339" s="4" t="e">
        <f>CIG!#REF!</f>
        <v>#REF!</v>
      </c>
      <c r="O339" s="18" t="e">
        <f>CIG!#REF!</f>
        <v>#REF!</v>
      </c>
      <c r="P339" s="19">
        <f t="shared" si="30"/>
        <v>0</v>
      </c>
      <c r="Q339" s="20" t="e">
        <f t="shared" si="31"/>
        <v>#REF!</v>
      </c>
      <c r="AC339" s="15"/>
    </row>
    <row r="340" spans="1:29" x14ac:dyDescent="0.25">
      <c r="A340" s="1" t="e">
        <f>CIG!#REF!</f>
        <v>#REF!</v>
      </c>
      <c r="B340" s="2" t="e">
        <f>CIG!#REF!</f>
        <v>#REF!</v>
      </c>
      <c r="C340" s="12" t="e">
        <f>CIG!#REF!</f>
        <v>#REF!</v>
      </c>
      <c r="D340" s="4" t="e">
        <f t="shared" si="28"/>
        <v>#REF!</v>
      </c>
      <c r="E340" s="2" t="e">
        <f t="shared" si="29"/>
        <v>#REF!</v>
      </c>
      <c r="F340" s="4" t="e">
        <f>CIG!#REF!</f>
        <v>#REF!</v>
      </c>
      <c r="G340" s="2" t="e">
        <f>CIG!#REF!</f>
        <v>#REF!</v>
      </c>
      <c r="H340" s="17" t="e">
        <f>CIG!#REF!</f>
        <v>#REF!</v>
      </c>
      <c r="I340" s="6" t="e">
        <f>CIG!#REF!</f>
        <v>#REF!</v>
      </c>
      <c r="J340" s="6" t="e">
        <f>CIG!#REF!</f>
        <v>#REF!</v>
      </c>
      <c r="K340" s="10" t="e">
        <f>CIG!#REF!</f>
        <v>#REF!</v>
      </c>
      <c r="L340" s="10"/>
      <c r="M340" s="12" t="e">
        <f>CIG!#REF!</f>
        <v>#REF!</v>
      </c>
      <c r="N340" s="4" t="e">
        <f>CIG!#REF!</f>
        <v>#REF!</v>
      </c>
      <c r="O340" s="18" t="e">
        <f>CIG!#REF!</f>
        <v>#REF!</v>
      </c>
      <c r="P340" s="19">
        <f t="shared" si="30"/>
        <v>0</v>
      </c>
      <c r="Q340" s="20" t="e">
        <f t="shared" si="31"/>
        <v>#REF!</v>
      </c>
      <c r="AC340" s="15"/>
    </row>
    <row r="341" spans="1:29" x14ac:dyDescent="0.25">
      <c r="A341" s="1" t="e">
        <f>CIG!#REF!</f>
        <v>#REF!</v>
      </c>
      <c r="B341" s="2" t="e">
        <f>CIG!#REF!</f>
        <v>#REF!</v>
      </c>
      <c r="C341" s="12" t="e">
        <f>CIG!#REF!</f>
        <v>#REF!</v>
      </c>
      <c r="D341" s="4" t="e">
        <f t="shared" si="28"/>
        <v>#REF!</v>
      </c>
      <c r="E341" s="2" t="e">
        <f t="shared" si="29"/>
        <v>#REF!</v>
      </c>
      <c r="F341" s="4" t="e">
        <f>CIG!#REF!</f>
        <v>#REF!</v>
      </c>
      <c r="G341" s="2" t="e">
        <f>CIG!#REF!</f>
        <v>#REF!</v>
      </c>
      <c r="H341" s="17" t="e">
        <f>CIG!#REF!</f>
        <v>#REF!</v>
      </c>
      <c r="I341" s="6" t="e">
        <f>CIG!#REF!</f>
        <v>#REF!</v>
      </c>
      <c r="J341" s="6" t="e">
        <f>CIG!#REF!</f>
        <v>#REF!</v>
      </c>
      <c r="K341" s="10" t="e">
        <f>CIG!#REF!</f>
        <v>#REF!</v>
      </c>
      <c r="L341" s="10"/>
      <c r="M341" s="12" t="e">
        <f>CIG!#REF!</f>
        <v>#REF!</v>
      </c>
      <c r="N341" s="4" t="e">
        <f>CIG!#REF!</f>
        <v>#REF!</v>
      </c>
      <c r="O341" s="18" t="e">
        <f>CIG!#REF!</f>
        <v>#REF!</v>
      </c>
      <c r="P341" s="19">
        <f t="shared" si="30"/>
        <v>0</v>
      </c>
      <c r="Q341" s="20" t="e">
        <f t="shared" si="31"/>
        <v>#REF!</v>
      </c>
      <c r="AC341" s="15"/>
    </row>
    <row r="342" spans="1:29" x14ac:dyDescent="0.25">
      <c r="A342" s="1" t="e">
        <f>CIG!#REF!</f>
        <v>#REF!</v>
      </c>
      <c r="B342" s="2" t="e">
        <f>CIG!#REF!</f>
        <v>#REF!</v>
      </c>
      <c r="C342" s="12" t="e">
        <f>CIG!#REF!</f>
        <v>#REF!</v>
      </c>
      <c r="D342" s="4" t="e">
        <f t="shared" si="28"/>
        <v>#REF!</v>
      </c>
      <c r="E342" s="2" t="e">
        <f t="shared" si="29"/>
        <v>#REF!</v>
      </c>
      <c r="F342" s="4" t="e">
        <f>CIG!#REF!</f>
        <v>#REF!</v>
      </c>
      <c r="G342" s="2" t="e">
        <f>CIG!#REF!</f>
        <v>#REF!</v>
      </c>
      <c r="H342" s="17" t="e">
        <f>CIG!#REF!</f>
        <v>#REF!</v>
      </c>
      <c r="I342" s="6" t="e">
        <f>CIG!#REF!</f>
        <v>#REF!</v>
      </c>
      <c r="J342" s="6" t="e">
        <f>CIG!#REF!</f>
        <v>#REF!</v>
      </c>
      <c r="K342" s="10" t="e">
        <f>CIG!#REF!</f>
        <v>#REF!</v>
      </c>
      <c r="L342" s="10"/>
      <c r="M342" s="12" t="e">
        <f>CIG!#REF!</f>
        <v>#REF!</v>
      </c>
      <c r="N342" s="4" t="e">
        <f>CIG!#REF!</f>
        <v>#REF!</v>
      </c>
      <c r="O342" s="18" t="e">
        <f>CIG!#REF!</f>
        <v>#REF!</v>
      </c>
      <c r="P342" s="19">
        <f t="shared" si="30"/>
        <v>0</v>
      </c>
      <c r="Q342" s="20" t="e">
        <f t="shared" si="31"/>
        <v>#REF!</v>
      </c>
      <c r="AC342" s="15"/>
    </row>
    <row r="343" spans="1:29" x14ac:dyDescent="0.25">
      <c r="A343" s="1" t="e">
        <f>CIG!#REF!</f>
        <v>#REF!</v>
      </c>
      <c r="B343" s="2" t="e">
        <f>CIG!#REF!</f>
        <v>#REF!</v>
      </c>
      <c r="C343" s="12" t="e">
        <f>CIG!#REF!</f>
        <v>#REF!</v>
      </c>
      <c r="D343" s="4" t="e">
        <f t="shared" si="28"/>
        <v>#REF!</v>
      </c>
      <c r="E343" s="2" t="e">
        <f t="shared" si="29"/>
        <v>#REF!</v>
      </c>
      <c r="F343" s="4" t="e">
        <f>CIG!#REF!</f>
        <v>#REF!</v>
      </c>
      <c r="G343" s="2" t="e">
        <f>CIG!#REF!</f>
        <v>#REF!</v>
      </c>
      <c r="H343" s="17" t="e">
        <f>CIG!#REF!</f>
        <v>#REF!</v>
      </c>
      <c r="I343" s="6" t="e">
        <f>CIG!#REF!</f>
        <v>#REF!</v>
      </c>
      <c r="J343" s="6" t="e">
        <f>CIG!#REF!</f>
        <v>#REF!</v>
      </c>
      <c r="K343" s="10" t="e">
        <f>CIG!#REF!</f>
        <v>#REF!</v>
      </c>
      <c r="L343" s="10"/>
      <c r="M343" s="12" t="e">
        <f>CIG!#REF!</f>
        <v>#REF!</v>
      </c>
      <c r="N343" s="4" t="e">
        <f>CIG!#REF!</f>
        <v>#REF!</v>
      </c>
      <c r="O343" s="18" t="e">
        <f>CIG!#REF!</f>
        <v>#REF!</v>
      </c>
      <c r="P343" s="19">
        <f t="shared" si="30"/>
        <v>0</v>
      </c>
      <c r="Q343" s="20" t="e">
        <f t="shared" si="31"/>
        <v>#REF!</v>
      </c>
      <c r="AC343" s="15"/>
    </row>
    <row r="344" spans="1:29" x14ac:dyDescent="0.25">
      <c r="A344" s="1" t="e">
        <f>CIG!#REF!</f>
        <v>#REF!</v>
      </c>
      <c r="B344" s="2" t="e">
        <f>CIG!#REF!</f>
        <v>#REF!</v>
      </c>
      <c r="C344" s="12" t="e">
        <f>CIG!#REF!</f>
        <v>#REF!</v>
      </c>
      <c r="D344" s="4" t="e">
        <f t="shared" si="28"/>
        <v>#REF!</v>
      </c>
      <c r="E344" s="2" t="e">
        <f t="shared" si="29"/>
        <v>#REF!</v>
      </c>
      <c r="F344" s="4" t="e">
        <f>CIG!#REF!</f>
        <v>#REF!</v>
      </c>
      <c r="G344" s="2" t="e">
        <f>CIG!#REF!</f>
        <v>#REF!</v>
      </c>
      <c r="H344" s="17" t="e">
        <f>CIG!#REF!</f>
        <v>#REF!</v>
      </c>
      <c r="I344" s="6" t="e">
        <f>CIG!#REF!</f>
        <v>#REF!</v>
      </c>
      <c r="J344" s="6" t="e">
        <f>CIG!#REF!</f>
        <v>#REF!</v>
      </c>
      <c r="K344" s="10" t="e">
        <f>CIG!#REF!</f>
        <v>#REF!</v>
      </c>
      <c r="L344" s="10"/>
      <c r="M344" s="12" t="e">
        <f>CIG!#REF!</f>
        <v>#REF!</v>
      </c>
      <c r="N344" s="4" t="e">
        <f>CIG!#REF!</f>
        <v>#REF!</v>
      </c>
      <c r="O344" s="18" t="e">
        <f>CIG!#REF!</f>
        <v>#REF!</v>
      </c>
      <c r="P344" s="19">
        <f t="shared" si="30"/>
        <v>0</v>
      </c>
      <c r="Q344" s="20" t="e">
        <f t="shared" si="31"/>
        <v>#REF!</v>
      </c>
      <c r="AC344" s="15"/>
    </row>
    <row r="345" spans="1:29" x14ac:dyDescent="0.25">
      <c r="A345" s="1" t="e">
        <f>CIG!#REF!</f>
        <v>#REF!</v>
      </c>
      <c r="B345" s="2" t="e">
        <f>CIG!#REF!</f>
        <v>#REF!</v>
      </c>
      <c r="C345" s="12" t="e">
        <f>CIG!#REF!</f>
        <v>#REF!</v>
      </c>
      <c r="D345" s="4" t="e">
        <f t="shared" si="28"/>
        <v>#REF!</v>
      </c>
      <c r="E345" s="2" t="e">
        <f t="shared" si="29"/>
        <v>#REF!</v>
      </c>
      <c r="F345" s="4" t="e">
        <f>CIG!#REF!</f>
        <v>#REF!</v>
      </c>
      <c r="G345" s="2" t="e">
        <f>CIG!#REF!</f>
        <v>#REF!</v>
      </c>
      <c r="H345" s="17" t="e">
        <f>CIG!#REF!</f>
        <v>#REF!</v>
      </c>
      <c r="I345" s="6" t="e">
        <f>CIG!#REF!</f>
        <v>#REF!</v>
      </c>
      <c r="J345" s="6" t="e">
        <f>CIG!#REF!</f>
        <v>#REF!</v>
      </c>
      <c r="K345" s="10" t="e">
        <f>CIG!#REF!</f>
        <v>#REF!</v>
      </c>
      <c r="L345" s="10"/>
      <c r="M345" s="12" t="e">
        <f>CIG!#REF!</f>
        <v>#REF!</v>
      </c>
      <c r="N345" s="4" t="e">
        <f>CIG!#REF!</f>
        <v>#REF!</v>
      </c>
      <c r="O345" s="18" t="e">
        <f>CIG!#REF!</f>
        <v>#REF!</v>
      </c>
      <c r="P345" s="19">
        <f t="shared" si="30"/>
        <v>0</v>
      </c>
      <c r="Q345" s="20" t="e">
        <f t="shared" si="31"/>
        <v>#REF!</v>
      </c>
      <c r="AC345" s="15"/>
    </row>
    <row r="346" spans="1:29" x14ac:dyDescent="0.25">
      <c r="A346" s="1" t="e">
        <f>CIG!#REF!</f>
        <v>#REF!</v>
      </c>
      <c r="B346" s="2" t="e">
        <f>CIG!#REF!</f>
        <v>#REF!</v>
      </c>
      <c r="C346" s="12" t="e">
        <f>CIG!#REF!</f>
        <v>#REF!</v>
      </c>
      <c r="D346" s="4" t="e">
        <f t="shared" si="28"/>
        <v>#REF!</v>
      </c>
      <c r="E346" s="2" t="e">
        <f t="shared" si="29"/>
        <v>#REF!</v>
      </c>
      <c r="F346" s="4" t="e">
        <f>CIG!#REF!</f>
        <v>#REF!</v>
      </c>
      <c r="G346" s="2" t="e">
        <f>CIG!#REF!</f>
        <v>#REF!</v>
      </c>
      <c r="H346" s="17" t="e">
        <f>CIG!#REF!</f>
        <v>#REF!</v>
      </c>
      <c r="I346" s="6" t="e">
        <f>CIG!#REF!</f>
        <v>#REF!</v>
      </c>
      <c r="J346" s="6" t="e">
        <f>CIG!#REF!</f>
        <v>#REF!</v>
      </c>
      <c r="K346" s="10" t="e">
        <f>CIG!#REF!</f>
        <v>#REF!</v>
      </c>
      <c r="L346" s="10"/>
      <c r="M346" s="12" t="e">
        <f>CIG!#REF!</f>
        <v>#REF!</v>
      </c>
      <c r="N346" s="4" t="e">
        <f>CIG!#REF!</f>
        <v>#REF!</v>
      </c>
      <c r="O346" s="18" t="e">
        <f>CIG!#REF!</f>
        <v>#REF!</v>
      </c>
      <c r="P346" s="19">
        <f t="shared" si="30"/>
        <v>0</v>
      </c>
      <c r="Q346" s="20" t="e">
        <f t="shared" si="31"/>
        <v>#REF!</v>
      </c>
      <c r="AC346" s="15"/>
    </row>
    <row r="347" spans="1:29" x14ac:dyDescent="0.25">
      <c r="A347" s="1" t="e">
        <f>CIG!#REF!</f>
        <v>#REF!</v>
      </c>
      <c r="B347" s="2" t="e">
        <f>CIG!#REF!</f>
        <v>#REF!</v>
      </c>
      <c r="C347" s="12" t="e">
        <f>CIG!#REF!</f>
        <v>#REF!</v>
      </c>
      <c r="D347" s="4" t="e">
        <f t="shared" si="28"/>
        <v>#REF!</v>
      </c>
      <c r="E347" s="2" t="e">
        <f t="shared" si="29"/>
        <v>#REF!</v>
      </c>
      <c r="F347" s="4" t="e">
        <f>CIG!#REF!</f>
        <v>#REF!</v>
      </c>
      <c r="G347" s="2" t="e">
        <f>CIG!#REF!</f>
        <v>#REF!</v>
      </c>
      <c r="H347" s="17" t="e">
        <f>CIG!#REF!</f>
        <v>#REF!</v>
      </c>
      <c r="I347" s="6" t="e">
        <f>CIG!#REF!</f>
        <v>#REF!</v>
      </c>
      <c r="J347" s="6" t="e">
        <f>CIG!#REF!</f>
        <v>#REF!</v>
      </c>
      <c r="K347" s="10" t="e">
        <f>CIG!#REF!</f>
        <v>#REF!</v>
      </c>
      <c r="L347" s="10"/>
      <c r="M347" s="12" t="e">
        <f>CIG!#REF!</f>
        <v>#REF!</v>
      </c>
      <c r="N347" s="4" t="e">
        <f>CIG!#REF!</f>
        <v>#REF!</v>
      </c>
      <c r="O347" s="18" t="e">
        <f>CIG!#REF!</f>
        <v>#REF!</v>
      </c>
      <c r="P347" s="19">
        <f t="shared" si="30"/>
        <v>0</v>
      </c>
      <c r="Q347" s="20" t="e">
        <f t="shared" si="31"/>
        <v>#REF!</v>
      </c>
      <c r="AC347" s="15"/>
    </row>
    <row r="348" spans="1:29" x14ac:dyDescent="0.25">
      <c r="A348" s="1" t="e">
        <f>CIG!#REF!</f>
        <v>#REF!</v>
      </c>
      <c r="B348" s="2" t="e">
        <f>CIG!#REF!</f>
        <v>#REF!</v>
      </c>
      <c r="C348" s="12" t="e">
        <f>CIG!#REF!</f>
        <v>#REF!</v>
      </c>
      <c r="D348" s="4" t="e">
        <f t="shared" si="28"/>
        <v>#REF!</v>
      </c>
      <c r="E348" s="2" t="e">
        <f t="shared" si="29"/>
        <v>#REF!</v>
      </c>
      <c r="F348" s="4" t="e">
        <f>CIG!#REF!</f>
        <v>#REF!</v>
      </c>
      <c r="G348" s="2" t="e">
        <f>CIG!#REF!</f>
        <v>#REF!</v>
      </c>
      <c r="H348" s="17" t="e">
        <f>CIG!#REF!</f>
        <v>#REF!</v>
      </c>
      <c r="I348" s="6" t="e">
        <f>CIG!#REF!</f>
        <v>#REF!</v>
      </c>
      <c r="J348" s="6" t="e">
        <f>CIG!#REF!</f>
        <v>#REF!</v>
      </c>
      <c r="K348" s="10" t="e">
        <f>CIG!#REF!</f>
        <v>#REF!</v>
      </c>
      <c r="L348" s="10"/>
      <c r="M348" s="12" t="e">
        <f>CIG!#REF!</f>
        <v>#REF!</v>
      </c>
      <c r="N348" s="4" t="e">
        <f>CIG!#REF!</f>
        <v>#REF!</v>
      </c>
      <c r="O348" s="18" t="e">
        <f>CIG!#REF!</f>
        <v>#REF!</v>
      </c>
      <c r="P348" s="19">
        <f t="shared" si="30"/>
        <v>0</v>
      </c>
      <c r="Q348" s="20" t="e">
        <f t="shared" si="31"/>
        <v>#REF!</v>
      </c>
      <c r="AC348" s="15"/>
    </row>
    <row r="349" spans="1:29" x14ac:dyDescent="0.25">
      <c r="A349" s="1" t="e">
        <f>CIG!#REF!</f>
        <v>#REF!</v>
      </c>
      <c r="B349" s="2" t="e">
        <f>CIG!#REF!</f>
        <v>#REF!</v>
      </c>
      <c r="C349" s="12" t="e">
        <f>CIG!#REF!</f>
        <v>#REF!</v>
      </c>
      <c r="D349" s="4" t="e">
        <f t="shared" si="28"/>
        <v>#REF!</v>
      </c>
      <c r="E349" s="2" t="e">
        <f t="shared" si="29"/>
        <v>#REF!</v>
      </c>
      <c r="F349" s="4" t="e">
        <f>CIG!#REF!</f>
        <v>#REF!</v>
      </c>
      <c r="G349" s="2" t="e">
        <f>CIG!#REF!</f>
        <v>#REF!</v>
      </c>
      <c r="H349" s="17" t="e">
        <f>CIG!#REF!</f>
        <v>#REF!</v>
      </c>
      <c r="I349" s="6" t="e">
        <f>CIG!#REF!</f>
        <v>#REF!</v>
      </c>
      <c r="J349" s="6" t="e">
        <f>CIG!#REF!</f>
        <v>#REF!</v>
      </c>
      <c r="K349" s="10" t="e">
        <f>CIG!#REF!</f>
        <v>#REF!</v>
      </c>
      <c r="L349" s="10"/>
      <c r="M349" s="12" t="e">
        <f>CIG!#REF!</f>
        <v>#REF!</v>
      </c>
      <c r="N349" s="4" t="e">
        <f>CIG!#REF!</f>
        <v>#REF!</v>
      </c>
      <c r="O349" s="18" t="e">
        <f>CIG!#REF!</f>
        <v>#REF!</v>
      </c>
      <c r="P349" s="19">
        <f t="shared" si="30"/>
        <v>0</v>
      </c>
      <c r="Q349" s="20" t="e">
        <f t="shared" si="31"/>
        <v>#REF!</v>
      </c>
      <c r="AC349" s="15"/>
    </row>
    <row r="350" spans="1:29" x14ac:dyDescent="0.25">
      <c r="A350" s="1" t="e">
        <f>CIG!#REF!</f>
        <v>#REF!</v>
      </c>
      <c r="B350" s="2" t="e">
        <f>CIG!#REF!</f>
        <v>#REF!</v>
      </c>
      <c r="C350" s="12" t="e">
        <f>CIG!#REF!</f>
        <v>#REF!</v>
      </c>
      <c r="D350" s="4" t="e">
        <f t="shared" si="28"/>
        <v>#REF!</v>
      </c>
      <c r="E350" s="2" t="e">
        <f t="shared" si="29"/>
        <v>#REF!</v>
      </c>
      <c r="F350" s="4" t="e">
        <f>CIG!#REF!</f>
        <v>#REF!</v>
      </c>
      <c r="G350" s="2" t="e">
        <f>CIG!#REF!</f>
        <v>#REF!</v>
      </c>
      <c r="H350" s="17" t="e">
        <f>CIG!#REF!</f>
        <v>#REF!</v>
      </c>
      <c r="I350" s="6" t="e">
        <f>CIG!#REF!</f>
        <v>#REF!</v>
      </c>
      <c r="J350" s="6" t="e">
        <f>CIG!#REF!</f>
        <v>#REF!</v>
      </c>
      <c r="K350" s="10" t="e">
        <f>CIG!#REF!</f>
        <v>#REF!</v>
      </c>
      <c r="L350" s="10"/>
      <c r="M350" s="12" t="e">
        <f>CIG!#REF!</f>
        <v>#REF!</v>
      </c>
      <c r="N350" s="4" t="e">
        <f>CIG!#REF!</f>
        <v>#REF!</v>
      </c>
      <c r="O350" s="18" t="e">
        <f>CIG!#REF!</f>
        <v>#REF!</v>
      </c>
      <c r="P350" s="19">
        <f t="shared" si="30"/>
        <v>0</v>
      </c>
      <c r="Q350" s="20" t="e">
        <f t="shared" si="31"/>
        <v>#REF!</v>
      </c>
      <c r="AC350" s="15"/>
    </row>
    <row r="351" spans="1:29" x14ac:dyDescent="0.25">
      <c r="A351" s="1" t="e">
        <f>CIG!#REF!</f>
        <v>#REF!</v>
      </c>
      <c r="B351" s="2" t="e">
        <f>CIG!#REF!</f>
        <v>#REF!</v>
      </c>
      <c r="C351" s="12" t="e">
        <f>CIG!#REF!</f>
        <v>#REF!</v>
      </c>
      <c r="D351" s="4" t="e">
        <f t="shared" si="28"/>
        <v>#REF!</v>
      </c>
      <c r="E351" s="2" t="e">
        <f t="shared" si="29"/>
        <v>#REF!</v>
      </c>
      <c r="F351" s="4" t="e">
        <f>CIG!#REF!</f>
        <v>#REF!</v>
      </c>
      <c r="G351" s="2" t="e">
        <f>CIG!#REF!</f>
        <v>#REF!</v>
      </c>
      <c r="H351" s="17" t="e">
        <f>CIG!#REF!</f>
        <v>#REF!</v>
      </c>
      <c r="I351" s="6" t="e">
        <f>CIG!#REF!</f>
        <v>#REF!</v>
      </c>
      <c r="J351" s="6" t="e">
        <f>CIG!#REF!</f>
        <v>#REF!</v>
      </c>
      <c r="K351" s="10" t="e">
        <f>CIG!#REF!</f>
        <v>#REF!</v>
      </c>
      <c r="L351" s="10"/>
      <c r="M351" s="12" t="e">
        <f>CIG!#REF!</f>
        <v>#REF!</v>
      </c>
      <c r="N351" s="4" t="e">
        <f>CIG!#REF!</f>
        <v>#REF!</v>
      </c>
      <c r="O351" s="18" t="e">
        <f>CIG!#REF!</f>
        <v>#REF!</v>
      </c>
      <c r="P351" s="19">
        <f t="shared" si="30"/>
        <v>0</v>
      </c>
      <c r="Q351" s="20" t="e">
        <f t="shared" si="31"/>
        <v>#REF!</v>
      </c>
      <c r="AC351" s="15"/>
    </row>
    <row r="352" spans="1:29" x14ac:dyDescent="0.25">
      <c r="A352" s="1" t="e">
        <f>CIG!#REF!</f>
        <v>#REF!</v>
      </c>
      <c r="B352" s="2" t="e">
        <f>CIG!#REF!</f>
        <v>#REF!</v>
      </c>
      <c r="C352" s="12" t="e">
        <f>CIG!#REF!</f>
        <v>#REF!</v>
      </c>
      <c r="D352" s="4" t="e">
        <f t="shared" si="28"/>
        <v>#REF!</v>
      </c>
      <c r="E352" s="2" t="e">
        <f t="shared" si="29"/>
        <v>#REF!</v>
      </c>
      <c r="F352" s="4" t="e">
        <f>CIG!#REF!</f>
        <v>#REF!</v>
      </c>
      <c r="G352" s="2" t="e">
        <f>CIG!#REF!</f>
        <v>#REF!</v>
      </c>
      <c r="H352" s="17" t="e">
        <f>CIG!#REF!</f>
        <v>#REF!</v>
      </c>
      <c r="I352" s="6" t="e">
        <f>CIG!#REF!</f>
        <v>#REF!</v>
      </c>
      <c r="J352" s="6" t="e">
        <f>CIG!#REF!</f>
        <v>#REF!</v>
      </c>
      <c r="K352" s="10" t="e">
        <f>CIG!#REF!</f>
        <v>#REF!</v>
      </c>
      <c r="L352" s="10"/>
      <c r="M352" s="12" t="e">
        <f>CIG!#REF!</f>
        <v>#REF!</v>
      </c>
      <c r="N352" s="4" t="e">
        <f>CIG!#REF!</f>
        <v>#REF!</v>
      </c>
      <c r="O352" s="18" t="e">
        <f>CIG!#REF!</f>
        <v>#REF!</v>
      </c>
      <c r="P352" s="19">
        <f t="shared" si="30"/>
        <v>0</v>
      </c>
      <c r="Q352" s="20" t="e">
        <f t="shared" si="31"/>
        <v>#REF!</v>
      </c>
      <c r="AC352" s="15"/>
    </row>
    <row r="353" spans="1:29" x14ac:dyDescent="0.25">
      <c r="A353" s="1" t="e">
        <f>CIG!#REF!</f>
        <v>#REF!</v>
      </c>
      <c r="B353" s="2" t="e">
        <f>CIG!#REF!</f>
        <v>#REF!</v>
      </c>
      <c r="C353" s="12" t="e">
        <f>CIG!#REF!</f>
        <v>#REF!</v>
      </c>
      <c r="D353" s="4" t="e">
        <f t="shared" si="28"/>
        <v>#REF!</v>
      </c>
      <c r="E353" s="2" t="e">
        <f t="shared" si="29"/>
        <v>#REF!</v>
      </c>
      <c r="F353" s="4" t="e">
        <f>CIG!#REF!</f>
        <v>#REF!</v>
      </c>
      <c r="G353" s="2" t="e">
        <f>CIG!#REF!</f>
        <v>#REF!</v>
      </c>
      <c r="H353" s="17" t="e">
        <f>CIG!#REF!</f>
        <v>#REF!</v>
      </c>
      <c r="I353" s="6" t="e">
        <f>CIG!#REF!</f>
        <v>#REF!</v>
      </c>
      <c r="J353" s="6" t="e">
        <f>CIG!#REF!</f>
        <v>#REF!</v>
      </c>
      <c r="K353" s="10" t="e">
        <f>CIG!#REF!</f>
        <v>#REF!</v>
      </c>
      <c r="L353" s="10"/>
      <c r="M353" s="12" t="e">
        <f>CIG!#REF!</f>
        <v>#REF!</v>
      </c>
      <c r="N353" s="4" t="e">
        <f>CIG!#REF!</f>
        <v>#REF!</v>
      </c>
      <c r="O353" s="18" t="e">
        <f>CIG!#REF!</f>
        <v>#REF!</v>
      </c>
      <c r="P353" s="19">
        <f t="shared" si="30"/>
        <v>0</v>
      </c>
      <c r="Q353" s="20" t="e">
        <f t="shared" si="31"/>
        <v>#REF!</v>
      </c>
      <c r="AC353" s="15"/>
    </row>
    <row r="354" spans="1:29" x14ac:dyDescent="0.25">
      <c r="A354" s="1" t="e">
        <f>CIG!#REF!</f>
        <v>#REF!</v>
      </c>
      <c r="B354" s="2" t="e">
        <f>CIG!#REF!</f>
        <v>#REF!</v>
      </c>
      <c r="C354" s="12" t="e">
        <f>CIG!#REF!</f>
        <v>#REF!</v>
      </c>
      <c r="D354" s="4" t="e">
        <f t="shared" si="28"/>
        <v>#REF!</v>
      </c>
      <c r="E354" s="2" t="e">
        <f t="shared" si="29"/>
        <v>#REF!</v>
      </c>
      <c r="F354" s="4" t="e">
        <f>CIG!#REF!</f>
        <v>#REF!</v>
      </c>
      <c r="G354" s="2" t="e">
        <f>CIG!#REF!</f>
        <v>#REF!</v>
      </c>
      <c r="H354" s="17" t="e">
        <f>CIG!#REF!</f>
        <v>#REF!</v>
      </c>
      <c r="I354" s="6" t="e">
        <f>CIG!#REF!</f>
        <v>#REF!</v>
      </c>
      <c r="J354" s="6" t="e">
        <f>CIG!#REF!</f>
        <v>#REF!</v>
      </c>
      <c r="K354" s="10" t="e">
        <f>CIG!#REF!</f>
        <v>#REF!</v>
      </c>
      <c r="L354" s="10"/>
      <c r="M354" s="12" t="e">
        <f>CIG!#REF!</f>
        <v>#REF!</v>
      </c>
      <c r="N354" s="4" t="e">
        <f>CIG!#REF!</f>
        <v>#REF!</v>
      </c>
      <c r="O354" s="18" t="e">
        <f>CIG!#REF!</f>
        <v>#REF!</v>
      </c>
      <c r="P354" s="19">
        <f t="shared" si="30"/>
        <v>0</v>
      </c>
      <c r="Q354" s="20" t="e">
        <f t="shared" si="31"/>
        <v>#REF!</v>
      </c>
      <c r="AC354" s="15"/>
    </row>
    <row r="355" spans="1:29" x14ac:dyDescent="0.25">
      <c r="A355" s="1" t="e">
        <f>CIG!#REF!</f>
        <v>#REF!</v>
      </c>
      <c r="B355" s="2" t="e">
        <f>CIG!#REF!</f>
        <v>#REF!</v>
      </c>
      <c r="C355" s="12" t="e">
        <f>CIG!#REF!</f>
        <v>#REF!</v>
      </c>
      <c r="D355" s="4" t="e">
        <f t="shared" si="28"/>
        <v>#REF!</v>
      </c>
      <c r="E355" s="2" t="e">
        <f t="shared" si="29"/>
        <v>#REF!</v>
      </c>
      <c r="F355" s="4" t="e">
        <f>CIG!#REF!</f>
        <v>#REF!</v>
      </c>
      <c r="G355" s="2" t="e">
        <f>CIG!#REF!</f>
        <v>#REF!</v>
      </c>
      <c r="H355" s="17" t="e">
        <f>CIG!#REF!</f>
        <v>#REF!</v>
      </c>
      <c r="I355" s="6" t="e">
        <f>CIG!#REF!</f>
        <v>#REF!</v>
      </c>
      <c r="J355" s="6" t="e">
        <f>CIG!#REF!</f>
        <v>#REF!</v>
      </c>
      <c r="K355" s="10" t="e">
        <f>CIG!#REF!</f>
        <v>#REF!</v>
      </c>
      <c r="L355" s="10"/>
      <c r="M355" s="12" t="e">
        <f>CIG!#REF!</f>
        <v>#REF!</v>
      </c>
      <c r="N355" s="4" t="e">
        <f>CIG!#REF!</f>
        <v>#REF!</v>
      </c>
      <c r="O355" s="18" t="e">
        <f>CIG!#REF!</f>
        <v>#REF!</v>
      </c>
      <c r="P355" s="19">
        <f t="shared" si="30"/>
        <v>0</v>
      </c>
      <c r="Q355" s="20" t="e">
        <f t="shared" si="31"/>
        <v>#REF!</v>
      </c>
      <c r="AC355" s="15"/>
    </row>
    <row r="356" spans="1:29" x14ac:dyDescent="0.25">
      <c r="A356" s="1" t="e">
        <f>CIG!#REF!</f>
        <v>#REF!</v>
      </c>
      <c r="B356" s="2" t="e">
        <f>CIG!#REF!</f>
        <v>#REF!</v>
      </c>
      <c r="C356" s="12" t="e">
        <f>CIG!#REF!</f>
        <v>#REF!</v>
      </c>
      <c r="D356" s="4" t="e">
        <f t="shared" si="28"/>
        <v>#REF!</v>
      </c>
      <c r="E356" s="2" t="e">
        <f t="shared" si="29"/>
        <v>#REF!</v>
      </c>
      <c r="F356" s="4" t="e">
        <f>CIG!#REF!</f>
        <v>#REF!</v>
      </c>
      <c r="G356" s="2" t="e">
        <f>CIG!#REF!</f>
        <v>#REF!</v>
      </c>
      <c r="H356" s="17" t="e">
        <f>CIG!#REF!</f>
        <v>#REF!</v>
      </c>
      <c r="I356" s="6" t="e">
        <f>CIG!#REF!</f>
        <v>#REF!</v>
      </c>
      <c r="J356" s="6" t="e">
        <f>CIG!#REF!</f>
        <v>#REF!</v>
      </c>
      <c r="K356" s="10" t="e">
        <f>CIG!#REF!</f>
        <v>#REF!</v>
      </c>
      <c r="L356" s="10"/>
      <c r="M356" s="12" t="e">
        <f>CIG!#REF!</f>
        <v>#REF!</v>
      </c>
      <c r="N356" s="4" t="e">
        <f>CIG!#REF!</f>
        <v>#REF!</v>
      </c>
      <c r="O356" s="18" t="e">
        <f>CIG!#REF!</f>
        <v>#REF!</v>
      </c>
      <c r="P356" s="19">
        <f t="shared" si="30"/>
        <v>0</v>
      </c>
      <c r="Q356" s="20" t="e">
        <f t="shared" si="31"/>
        <v>#REF!</v>
      </c>
      <c r="AC356" s="15"/>
    </row>
    <row r="357" spans="1:29" x14ac:dyDescent="0.25">
      <c r="A357" s="1" t="e">
        <f>CIG!#REF!</f>
        <v>#REF!</v>
      </c>
      <c r="B357" s="2" t="e">
        <f>CIG!#REF!</f>
        <v>#REF!</v>
      </c>
      <c r="C357" s="12" t="e">
        <f>CIG!#REF!</f>
        <v>#REF!</v>
      </c>
      <c r="D357" s="4" t="e">
        <f t="shared" si="28"/>
        <v>#REF!</v>
      </c>
      <c r="E357" s="2" t="e">
        <f t="shared" si="29"/>
        <v>#REF!</v>
      </c>
      <c r="F357" s="4" t="e">
        <f>CIG!#REF!</f>
        <v>#REF!</v>
      </c>
      <c r="G357" s="2" t="e">
        <f>CIG!#REF!</f>
        <v>#REF!</v>
      </c>
      <c r="H357" s="17" t="e">
        <f>CIG!#REF!</f>
        <v>#REF!</v>
      </c>
      <c r="I357" s="6" t="e">
        <f>CIG!#REF!</f>
        <v>#REF!</v>
      </c>
      <c r="J357" s="6" t="e">
        <f>CIG!#REF!</f>
        <v>#REF!</v>
      </c>
      <c r="K357" s="10" t="e">
        <f>CIG!#REF!</f>
        <v>#REF!</v>
      </c>
      <c r="L357" s="10"/>
      <c r="M357" s="12" t="e">
        <f>CIG!#REF!</f>
        <v>#REF!</v>
      </c>
      <c r="N357" s="4" t="e">
        <f>CIG!#REF!</f>
        <v>#REF!</v>
      </c>
      <c r="O357" s="18" t="e">
        <f>CIG!#REF!</f>
        <v>#REF!</v>
      </c>
      <c r="P357" s="19">
        <f t="shared" si="30"/>
        <v>0</v>
      </c>
      <c r="Q357" s="20" t="e">
        <f t="shared" si="31"/>
        <v>#REF!</v>
      </c>
      <c r="AC357" s="15"/>
    </row>
    <row r="358" spans="1:29" x14ac:dyDescent="0.25">
      <c r="A358" s="1" t="e">
        <f>CIG!#REF!</f>
        <v>#REF!</v>
      </c>
      <c r="B358" s="2" t="e">
        <f>CIG!#REF!</f>
        <v>#REF!</v>
      </c>
      <c r="C358" s="12" t="e">
        <f>CIG!#REF!</f>
        <v>#REF!</v>
      </c>
      <c r="D358" s="4" t="e">
        <f t="shared" si="28"/>
        <v>#REF!</v>
      </c>
      <c r="E358" s="2" t="e">
        <f t="shared" si="29"/>
        <v>#REF!</v>
      </c>
      <c r="F358" s="4" t="e">
        <f>CIG!#REF!</f>
        <v>#REF!</v>
      </c>
      <c r="G358" s="2" t="e">
        <f>CIG!#REF!</f>
        <v>#REF!</v>
      </c>
      <c r="H358" s="17" t="e">
        <f>CIG!#REF!</f>
        <v>#REF!</v>
      </c>
      <c r="I358" s="6" t="e">
        <f>CIG!#REF!</f>
        <v>#REF!</v>
      </c>
      <c r="J358" s="6" t="e">
        <f>CIG!#REF!</f>
        <v>#REF!</v>
      </c>
      <c r="K358" s="10" t="e">
        <f>CIG!#REF!</f>
        <v>#REF!</v>
      </c>
      <c r="L358" s="10"/>
      <c r="M358" s="12" t="e">
        <f>CIG!#REF!</f>
        <v>#REF!</v>
      </c>
      <c r="N358" s="4" t="e">
        <f>CIG!#REF!</f>
        <v>#REF!</v>
      </c>
      <c r="O358" s="18" t="e">
        <f>CIG!#REF!</f>
        <v>#REF!</v>
      </c>
      <c r="P358" s="19">
        <f t="shared" si="30"/>
        <v>0</v>
      </c>
      <c r="Q358" s="20" t="e">
        <f t="shared" si="31"/>
        <v>#REF!</v>
      </c>
      <c r="AC358" s="15"/>
    </row>
    <row r="359" spans="1:29" x14ac:dyDescent="0.25">
      <c r="A359" s="1" t="e">
        <f>CIG!#REF!</f>
        <v>#REF!</v>
      </c>
      <c r="B359" s="2" t="e">
        <f>CIG!#REF!</f>
        <v>#REF!</v>
      </c>
      <c r="C359" s="12" t="e">
        <f>CIG!#REF!</f>
        <v>#REF!</v>
      </c>
      <c r="D359" s="4" t="e">
        <f t="shared" si="28"/>
        <v>#REF!</v>
      </c>
      <c r="E359" s="2" t="e">
        <f t="shared" si="29"/>
        <v>#REF!</v>
      </c>
      <c r="F359" s="4" t="e">
        <f>CIG!#REF!</f>
        <v>#REF!</v>
      </c>
      <c r="G359" s="2" t="e">
        <f>CIG!#REF!</f>
        <v>#REF!</v>
      </c>
      <c r="H359" s="17" t="e">
        <f>CIG!#REF!</f>
        <v>#REF!</v>
      </c>
      <c r="I359" s="6" t="e">
        <f>CIG!#REF!</f>
        <v>#REF!</v>
      </c>
      <c r="J359" s="6" t="e">
        <f>CIG!#REF!</f>
        <v>#REF!</v>
      </c>
      <c r="K359" s="10" t="e">
        <f>CIG!#REF!</f>
        <v>#REF!</v>
      </c>
      <c r="L359" s="10"/>
      <c r="M359" s="12" t="e">
        <f>CIG!#REF!</f>
        <v>#REF!</v>
      </c>
      <c r="N359" s="4" t="e">
        <f>CIG!#REF!</f>
        <v>#REF!</v>
      </c>
      <c r="O359" s="18" t="e">
        <f>CIG!#REF!</f>
        <v>#REF!</v>
      </c>
      <c r="P359" s="19">
        <f t="shared" si="30"/>
        <v>0</v>
      </c>
      <c r="Q359" s="20" t="e">
        <f t="shared" si="31"/>
        <v>#REF!</v>
      </c>
      <c r="AC359" s="15"/>
    </row>
    <row r="360" spans="1:29" x14ac:dyDescent="0.25">
      <c r="A360" s="1" t="e">
        <f>CIG!#REF!</f>
        <v>#REF!</v>
      </c>
      <c r="B360" s="2" t="e">
        <f>CIG!#REF!</f>
        <v>#REF!</v>
      </c>
      <c r="C360" s="12" t="e">
        <f>CIG!#REF!</f>
        <v>#REF!</v>
      </c>
      <c r="D360" s="4" t="e">
        <f t="shared" si="28"/>
        <v>#REF!</v>
      </c>
      <c r="E360" s="2" t="e">
        <f t="shared" si="29"/>
        <v>#REF!</v>
      </c>
      <c r="F360" s="4" t="e">
        <f>CIG!#REF!</f>
        <v>#REF!</v>
      </c>
      <c r="G360" s="2" t="e">
        <f>CIG!#REF!</f>
        <v>#REF!</v>
      </c>
      <c r="H360" s="17" t="e">
        <f>CIG!#REF!</f>
        <v>#REF!</v>
      </c>
      <c r="I360" s="6" t="e">
        <f>CIG!#REF!</f>
        <v>#REF!</v>
      </c>
      <c r="J360" s="6" t="e">
        <f>CIG!#REF!</f>
        <v>#REF!</v>
      </c>
      <c r="K360" s="10" t="e">
        <f>CIG!#REF!</f>
        <v>#REF!</v>
      </c>
      <c r="L360" s="10"/>
      <c r="M360" s="12" t="e">
        <f>CIG!#REF!</f>
        <v>#REF!</v>
      </c>
      <c r="N360" s="4" t="e">
        <f>CIG!#REF!</f>
        <v>#REF!</v>
      </c>
      <c r="O360" s="18" t="e">
        <f>CIG!#REF!</f>
        <v>#REF!</v>
      </c>
      <c r="P360" s="19">
        <f t="shared" si="30"/>
        <v>0</v>
      </c>
      <c r="Q360" s="20" t="e">
        <f t="shared" si="31"/>
        <v>#REF!</v>
      </c>
      <c r="AC360" s="15"/>
    </row>
    <row r="361" spans="1:29" x14ac:dyDescent="0.25">
      <c r="A361" s="1" t="e">
        <f>CIG!#REF!</f>
        <v>#REF!</v>
      </c>
      <c r="B361" s="2" t="e">
        <f>CIG!#REF!</f>
        <v>#REF!</v>
      </c>
      <c r="C361" s="12" t="e">
        <f>CIG!#REF!</f>
        <v>#REF!</v>
      </c>
      <c r="D361" s="4" t="e">
        <f t="shared" si="28"/>
        <v>#REF!</v>
      </c>
      <c r="E361" s="2" t="e">
        <f t="shared" si="29"/>
        <v>#REF!</v>
      </c>
      <c r="F361" s="4" t="e">
        <f>CIG!#REF!</f>
        <v>#REF!</v>
      </c>
      <c r="G361" s="2" t="e">
        <f>CIG!#REF!</f>
        <v>#REF!</v>
      </c>
      <c r="H361" s="17" t="e">
        <f>CIG!#REF!</f>
        <v>#REF!</v>
      </c>
      <c r="I361" s="6" t="e">
        <f>CIG!#REF!</f>
        <v>#REF!</v>
      </c>
      <c r="J361" s="6" t="e">
        <f>CIG!#REF!</f>
        <v>#REF!</v>
      </c>
      <c r="K361" s="10" t="e">
        <f>CIG!#REF!</f>
        <v>#REF!</v>
      </c>
      <c r="L361" s="10"/>
      <c r="M361" s="12" t="e">
        <f>CIG!#REF!</f>
        <v>#REF!</v>
      </c>
      <c r="N361" s="4" t="e">
        <f>CIG!#REF!</f>
        <v>#REF!</v>
      </c>
      <c r="O361" s="18" t="e">
        <f>CIG!#REF!</f>
        <v>#REF!</v>
      </c>
      <c r="P361" s="19">
        <f t="shared" si="30"/>
        <v>0</v>
      </c>
      <c r="Q361" s="20" t="e">
        <f t="shared" si="31"/>
        <v>#REF!</v>
      </c>
      <c r="AC361" s="15"/>
    </row>
    <row r="362" spans="1:29" x14ac:dyDescent="0.25">
      <c r="A362" s="1" t="e">
        <f>CIG!#REF!</f>
        <v>#REF!</v>
      </c>
      <c r="B362" s="2" t="e">
        <f>CIG!#REF!</f>
        <v>#REF!</v>
      </c>
      <c r="C362" s="12" t="e">
        <f>CIG!#REF!</f>
        <v>#REF!</v>
      </c>
      <c r="D362" s="4" t="e">
        <f t="shared" si="28"/>
        <v>#REF!</v>
      </c>
      <c r="E362" s="2" t="e">
        <f t="shared" si="29"/>
        <v>#REF!</v>
      </c>
      <c r="F362" s="4" t="e">
        <f>CIG!#REF!</f>
        <v>#REF!</v>
      </c>
      <c r="G362" s="2" t="e">
        <f>CIG!#REF!</f>
        <v>#REF!</v>
      </c>
      <c r="H362" s="17" t="e">
        <f>CIG!#REF!</f>
        <v>#REF!</v>
      </c>
      <c r="I362" s="6" t="e">
        <f>CIG!#REF!</f>
        <v>#REF!</v>
      </c>
      <c r="J362" s="6" t="e">
        <f>CIG!#REF!</f>
        <v>#REF!</v>
      </c>
      <c r="K362" s="10" t="e">
        <f>CIG!#REF!</f>
        <v>#REF!</v>
      </c>
      <c r="L362" s="10"/>
      <c r="M362" s="12" t="e">
        <f>CIG!#REF!</f>
        <v>#REF!</v>
      </c>
      <c r="N362" s="4" t="e">
        <f>CIG!#REF!</f>
        <v>#REF!</v>
      </c>
      <c r="O362" s="18" t="e">
        <f>CIG!#REF!</f>
        <v>#REF!</v>
      </c>
      <c r="P362" s="19">
        <f t="shared" si="30"/>
        <v>0</v>
      </c>
      <c r="Q362" s="20" t="e">
        <f t="shared" si="31"/>
        <v>#REF!</v>
      </c>
      <c r="AC362" s="15"/>
    </row>
    <row r="363" spans="1:29" x14ac:dyDescent="0.25">
      <c r="A363" s="1" t="e">
        <f>CIG!#REF!</f>
        <v>#REF!</v>
      </c>
      <c r="B363" s="2" t="e">
        <f>CIG!#REF!</f>
        <v>#REF!</v>
      </c>
      <c r="C363" s="12" t="e">
        <f>CIG!#REF!</f>
        <v>#REF!</v>
      </c>
      <c r="D363" s="4" t="e">
        <f t="shared" si="28"/>
        <v>#REF!</v>
      </c>
      <c r="E363" s="2" t="e">
        <f t="shared" si="29"/>
        <v>#REF!</v>
      </c>
      <c r="F363" s="4" t="e">
        <f>CIG!#REF!</f>
        <v>#REF!</v>
      </c>
      <c r="G363" s="2" t="e">
        <f>CIG!#REF!</f>
        <v>#REF!</v>
      </c>
      <c r="H363" s="17" t="e">
        <f>CIG!#REF!</f>
        <v>#REF!</v>
      </c>
      <c r="I363" s="6" t="e">
        <f>CIG!#REF!</f>
        <v>#REF!</v>
      </c>
      <c r="J363" s="6" t="e">
        <f>CIG!#REF!</f>
        <v>#REF!</v>
      </c>
      <c r="K363" s="10" t="e">
        <f>CIG!#REF!</f>
        <v>#REF!</v>
      </c>
      <c r="L363" s="10"/>
      <c r="M363" s="12" t="e">
        <f>CIG!#REF!</f>
        <v>#REF!</v>
      </c>
      <c r="N363" s="4" t="e">
        <f>CIG!#REF!</f>
        <v>#REF!</v>
      </c>
      <c r="O363" s="18" t="e">
        <f>CIG!#REF!</f>
        <v>#REF!</v>
      </c>
      <c r="P363" s="19">
        <f t="shared" si="30"/>
        <v>0</v>
      </c>
      <c r="Q363" s="20" t="e">
        <f t="shared" si="31"/>
        <v>#REF!</v>
      </c>
      <c r="AC363" s="15"/>
    </row>
    <row r="364" spans="1:29" x14ac:dyDescent="0.25">
      <c r="A364" s="1" t="e">
        <f>CIG!#REF!</f>
        <v>#REF!</v>
      </c>
      <c r="B364" s="2" t="e">
        <f>CIG!#REF!</f>
        <v>#REF!</v>
      </c>
      <c r="C364" s="12" t="e">
        <f>CIG!#REF!</f>
        <v>#REF!</v>
      </c>
      <c r="D364" s="4" t="e">
        <f t="shared" si="28"/>
        <v>#REF!</v>
      </c>
      <c r="E364" s="2" t="e">
        <f t="shared" si="29"/>
        <v>#REF!</v>
      </c>
      <c r="F364" s="4" t="e">
        <f>CIG!#REF!</f>
        <v>#REF!</v>
      </c>
      <c r="G364" s="2" t="e">
        <f>CIG!#REF!</f>
        <v>#REF!</v>
      </c>
      <c r="H364" s="17" t="e">
        <f>CIG!#REF!</f>
        <v>#REF!</v>
      </c>
      <c r="I364" s="6" t="e">
        <f>CIG!#REF!</f>
        <v>#REF!</v>
      </c>
      <c r="J364" s="6" t="e">
        <f>CIG!#REF!</f>
        <v>#REF!</v>
      </c>
      <c r="K364" s="10" t="e">
        <f>CIG!#REF!</f>
        <v>#REF!</v>
      </c>
      <c r="L364" s="10"/>
      <c r="M364" s="12" t="e">
        <f>CIG!#REF!</f>
        <v>#REF!</v>
      </c>
      <c r="N364" s="4" t="e">
        <f>CIG!#REF!</f>
        <v>#REF!</v>
      </c>
      <c r="O364" s="18" t="e">
        <f>CIG!#REF!</f>
        <v>#REF!</v>
      </c>
      <c r="P364" s="19">
        <f t="shared" si="30"/>
        <v>0</v>
      </c>
      <c r="Q364" s="20" t="e">
        <f t="shared" si="31"/>
        <v>#REF!</v>
      </c>
      <c r="AC364" s="15"/>
    </row>
    <row r="365" spans="1:29" x14ac:dyDescent="0.25">
      <c r="A365" s="1" t="e">
        <f>CIG!#REF!</f>
        <v>#REF!</v>
      </c>
      <c r="B365" s="2" t="e">
        <f>CIG!#REF!</f>
        <v>#REF!</v>
      </c>
      <c r="C365" s="12" t="e">
        <f>CIG!#REF!</f>
        <v>#REF!</v>
      </c>
      <c r="D365" s="4" t="e">
        <f t="shared" si="28"/>
        <v>#REF!</v>
      </c>
      <c r="E365" s="2" t="e">
        <f t="shared" si="29"/>
        <v>#REF!</v>
      </c>
      <c r="F365" s="4" t="e">
        <f>CIG!#REF!</f>
        <v>#REF!</v>
      </c>
      <c r="G365" s="2" t="e">
        <f>CIG!#REF!</f>
        <v>#REF!</v>
      </c>
      <c r="H365" s="17" t="e">
        <f>CIG!#REF!</f>
        <v>#REF!</v>
      </c>
      <c r="I365" s="6" t="e">
        <f>CIG!#REF!</f>
        <v>#REF!</v>
      </c>
      <c r="J365" s="6" t="e">
        <f>CIG!#REF!</f>
        <v>#REF!</v>
      </c>
      <c r="K365" s="10" t="e">
        <f>CIG!#REF!</f>
        <v>#REF!</v>
      </c>
      <c r="L365" s="10"/>
      <c r="M365" s="12" t="e">
        <f>CIG!#REF!</f>
        <v>#REF!</v>
      </c>
      <c r="N365" s="4" t="e">
        <f>CIG!#REF!</f>
        <v>#REF!</v>
      </c>
      <c r="O365" s="18" t="e">
        <f>CIG!#REF!</f>
        <v>#REF!</v>
      </c>
      <c r="P365" s="19">
        <f t="shared" si="30"/>
        <v>0</v>
      </c>
      <c r="Q365" s="20" t="e">
        <f t="shared" si="31"/>
        <v>#REF!</v>
      </c>
      <c r="AC365" s="15"/>
    </row>
    <row r="366" spans="1:29" x14ac:dyDescent="0.25">
      <c r="A366" s="1" t="e">
        <f>CIG!#REF!</f>
        <v>#REF!</v>
      </c>
      <c r="B366" s="2" t="e">
        <f>CIG!#REF!</f>
        <v>#REF!</v>
      </c>
      <c r="C366" s="12" t="e">
        <f>CIG!#REF!</f>
        <v>#REF!</v>
      </c>
      <c r="D366" s="4" t="e">
        <f t="shared" si="28"/>
        <v>#REF!</v>
      </c>
      <c r="E366" s="2" t="e">
        <f t="shared" si="29"/>
        <v>#REF!</v>
      </c>
      <c r="F366" s="4" t="e">
        <f>CIG!#REF!</f>
        <v>#REF!</v>
      </c>
      <c r="G366" s="2" t="e">
        <f>CIG!#REF!</f>
        <v>#REF!</v>
      </c>
      <c r="H366" s="17" t="e">
        <f>CIG!#REF!</f>
        <v>#REF!</v>
      </c>
      <c r="I366" s="6" t="e">
        <f>CIG!#REF!</f>
        <v>#REF!</v>
      </c>
      <c r="J366" s="6" t="e">
        <f>CIG!#REF!</f>
        <v>#REF!</v>
      </c>
      <c r="K366" s="10" t="e">
        <f>CIG!#REF!</f>
        <v>#REF!</v>
      </c>
      <c r="L366" s="10"/>
      <c r="M366" s="12" t="e">
        <f>CIG!#REF!</f>
        <v>#REF!</v>
      </c>
      <c r="N366" s="4" t="e">
        <f>CIG!#REF!</f>
        <v>#REF!</v>
      </c>
      <c r="O366" s="18" t="e">
        <f>CIG!#REF!</f>
        <v>#REF!</v>
      </c>
      <c r="P366" s="19">
        <f t="shared" si="30"/>
        <v>0</v>
      </c>
      <c r="Q366" s="20" t="e">
        <f t="shared" si="31"/>
        <v>#REF!</v>
      </c>
      <c r="AC366" s="15"/>
    </row>
    <row r="367" spans="1:29" x14ac:dyDescent="0.25">
      <c r="A367" s="1" t="e">
        <f>CIG!#REF!</f>
        <v>#REF!</v>
      </c>
      <c r="B367" s="2" t="e">
        <f>CIG!#REF!</f>
        <v>#REF!</v>
      </c>
      <c r="C367" s="12" t="e">
        <f>CIG!#REF!</f>
        <v>#REF!</v>
      </c>
      <c r="D367" s="4" t="e">
        <f t="shared" si="28"/>
        <v>#REF!</v>
      </c>
      <c r="E367" s="2" t="e">
        <f t="shared" si="29"/>
        <v>#REF!</v>
      </c>
      <c r="F367" s="4" t="e">
        <f>CIG!#REF!</f>
        <v>#REF!</v>
      </c>
      <c r="G367" s="2" t="e">
        <f>CIG!#REF!</f>
        <v>#REF!</v>
      </c>
      <c r="H367" s="17" t="e">
        <f>CIG!#REF!</f>
        <v>#REF!</v>
      </c>
      <c r="I367" s="6" t="e">
        <f>CIG!#REF!</f>
        <v>#REF!</v>
      </c>
      <c r="J367" s="6" t="e">
        <f>CIG!#REF!</f>
        <v>#REF!</v>
      </c>
      <c r="K367" s="10" t="e">
        <f>CIG!#REF!</f>
        <v>#REF!</v>
      </c>
      <c r="L367" s="10"/>
      <c r="M367" s="12" t="e">
        <f>CIG!#REF!</f>
        <v>#REF!</v>
      </c>
      <c r="N367" s="4" t="e">
        <f>CIG!#REF!</f>
        <v>#REF!</v>
      </c>
      <c r="O367" s="18" t="e">
        <f>CIG!#REF!</f>
        <v>#REF!</v>
      </c>
      <c r="P367" s="19">
        <f t="shared" si="30"/>
        <v>0</v>
      </c>
      <c r="Q367" s="20" t="e">
        <f t="shared" si="31"/>
        <v>#REF!</v>
      </c>
      <c r="AC367" s="15"/>
    </row>
    <row r="368" spans="1:29" x14ac:dyDescent="0.25">
      <c r="A368" s="1" t="e">
        <f>CIG!#REF!</f>
        <v>#REF!</v>
      </c>
      <c r="B368" s="2" t="e">
        <f>CIG!#REF!</f>
        <v>#REF!</v>
      </c>
      <c r="C368" s="12" t="e">
        <f>CIG!#REF!</f>
        <v>#REF!</v>
      </c>
      <c r="D368" s="4" t="e">
        <f t="shared" si="28"/>
        <v>#REF!</v>
      </c>
      <c r="E368" s="2" t="e">
        <f t="shared" si="29"/>
        <v>#REF!</v>
      </c>
      <c r="F368" s="4" t="e">
        <f>CIG!#REF!</f>
        <v>#REF!</v>
      </c>
      <c r="G368" s="2" t="e">
        <f>CIG!#REF!</f>
        <v>#REF!</v>
      </c>
      <c r="H368" s="17" t="e">
        <f>CIG!#REF!</f>
        <v>#REF!</v>
      </c>
      <c r="I368" s="6" t="e">
        <f>CIG!#REF!</f>
        <v>#REF!</v>
      </c>
      <c r="J368" s="6" t="e">
        <f>CIG!#REF!</f>
        <v>#REF!</v>
      </c>
      <c r="K368" s="10" t="e">
        <f>CIG!#REF!</f>
        <v>#REF!</v>
      </c>
      <c r="L368" s="10"/>
      <c r="M368" s="12" t="e">
        <f>CIG!#REF!</f>
        <v>#REF!</v>
      </c>
      <c r="N368" s="4" t="e">
        <f>CIG!#REF!</f>
        <v>#REF!</v>
      </c>
      <c r="O368" s="18" t="e">
        <f>CIG!#REF!</f>
        <v>#REF!</v>
      </c>
      <c r="P368" s="19">
        <f t="shared" si="30"/>
        <v>0</v>
      </c>
      <c r="Q368" s="20" t="e">
        <f t="shared" si="31"/>
        <v>#REF!</v>
      </c>
      <c r="AC368" s="15"/>
    </row>
    <row r="369" spans="1:29" x14ac:dyDescent="0.25">
      <c r="A369" s="1" t="e">
        <f>CIG!#REF!</f>
        <v>#REF!</v>
      </c>
      <c r="B369" s="2" t="e">
        <f>CIG!#REF!</f>
        <v>#REF!</v>
      </c>
      <c r="C369" s="12" t="e">
        <f>CIG!#REF!</f>
        <v>#REF!</v>
      </c>
      <c r="D369" s="4" t="e">
        <f t="shared" si="28"/>
        <v>#REF!</v>
      </c>
      <c r="E369" s="2" t="e">
        <f t="shared" si="29"/>
        <v>#REF!</v>
      </c>
      <c r="F369" s="4" t="e">
        <f>CIG!#REF!</f>
        <v>#REF!</v>
      </c>
      <c r="G369" s="2" t="e">
        <f>CIG!#REF!</f>
        <v>#REF!</v>
      </c>
      <c r="H369" s="17" t="e">
        <f>CIG!#REF!</f>
        <v>#REF!</v>
      </c>
      <c r="I369" s="6" t="e">
        <f>CIG!#REF!</f>
        <v>#REF!</v>
      </c>
      <c r="J369" s="6" t="e">
        <f>CIG!#REF!</f>
        <v>#REF!</v>
      </c>
      <c r="K369" s="10" t="e">
        <f>CIG!#REF!</f>
        <v>#REF!</v>
      </c>
      <c r="L369" s="10"/>
      <c r="M369" s="12" t="e">
        <f>CIG!#REF!</f>
        <v>#REF!</v>
      </c>
      <c r="N369" s="4" t="e">
        <f>CIG!#REF!</f>
        <v>#REF!</v>
      </c>
      <c r="O369" s="18" t="e">
        <f>CIG!#REF!</f>
        <v>#REF!</v>
      </c>
      <c r="P369" s="19">
        <f t="shared" si="30"/>
        <v>0</v>
      </c>
      <c r="Q369" s="20" t="e">
        <f t="shared" si="31"/>
        <v>#REF!</v>
      </c>
      <c r="AC369" s="15"/>
    </row>
    <row r="370" spans="1:29" x14ac:dyDescent="0.25">
      <c r="A370" s="1" t="e">
        <f>CIG!#REF!</f>
        <v>#REF!</v>
      </c>
      <c r="B370" s="2" t="e">
        <f>CIG!#REF!</f>
        <v>#REF!</v>
      </c>
      <c r="C370" s="12" t="e">
        <f>CIG!#REF!</f>
        <v>#REF!</v>
      </c>
      <c r="D370" s="4" t="e">
        <f t="shared" si="28"/>
        <v>#REF!</v>
      </c>
      <c r="E370" s="2" t="e">
        <f t="shared" si="29"/>
        <v>#REF!</v>
      </c>
      <c r="F370" s="4" t="e">
        <f>CIG!#REF!</f>
        <v>#REF!</v>
      </c>
      <c r="G370" s="2" t="e">
        <f>CIG!#REF!</f>
        <v>#REF!</v>
      </c>
      <c r="H370" s="17" t="e">
        <f>CIG!#REF!</f>
        <v>#REF!</v>
      </c>
      <c r="I370" s="6" t="e">
        <f>CIG!#REF!</f>
        <v>#REF!</v>
      </c>
      <c r="J370" s="6" t="e">
        <f>CIG!#REF!</f>
        <v>#REF!</v>
      </c>
      <c r="K370" s="10" t="e">
        <f>CIG!#REF!</f>
        <v>#REF!</v>
      </c>
      <c r="L370" s="10"/>
      <c r="M370" s="12" t="e">
        <f>CIG!#REF!</f>
        <v>#REF!</v>
      </c>
      <c r="N370" s="4" t="e">
        <f>CIG!#REF!</f>
        <v>#REF!</v>
      </c>
      <c r="O370" s="18" t="e">
        <f>CIG!#REF!</f>
        <v>#REF!</v>
      </c>
      <c r="P370" s="19">
        <f t="shared" si="30"/>
        <v>0</v>
      </c>
      <c r="Q370" s="20" t="e">
        <f t="shared" si="31"/>
        <v>#REF!</v>
      </c>
      <c r="AC370" s="15"/>
    </row>
    <row r="371" spans="1:29" x14ac:dyDescent="0.25">
      <c r="A371" s="1" t="e">
        <f>CIG!#REF!</f>
        <v>#REF!</v>
      </c>
      <c r="B371" s="2" t="e">
        <f>CIG!#REF!</f>
        <v>#REF!</v>
      </c>
      <c r="C371" s="12" t="e">
        <f>CIG!#REF!</f>
        <v>#REF!</v>
      </c>
      <c r="D371" s="4" t="e">
        <f t="shared" si="28"/>
        <v>#REF!</v>
      </c>
      <c r="E371" s="2" t="e">
        <f t="shared" si="29"/>
        <v>#REF!</v>
      </c>
      <c r="F371" s="4" t="e">
        <f>CIG!#REF!</f>
        <v>#REF!</v>
      </c>
      <c r="G371" s="2" t="e">
        <f>CIG!#REF!</f>
        <v>#REF!</v>
      </c>
      <c r="H371" s="17" t="e">
        <f>CIG!#REF!</f>
        <v>#REF!</v>
      </c>
      <c r="I371" s="6" t="e">
        <f>CIG!#REF!</f>
        <v>#REF!</v>
      </c>
      <c r="J371" s="6" t="e">
        <f>CIG!#REF!</f>
        <v>#REF!</v>
      </c>
      <c r="K371" s="10" t="e">
        <f>CIG!#REF!</f>
        <v>#REF!</v>
      </c>
      <c r="L371" s="10"/>
      <c r="M371" s="12" t="e">
        <f>CIG!#REF!</f>
        <v>#REF!</v>
      </c>
      <c r="N371" s="4" t="e">
        <f>CIG!#REF!</f>
        <v>#REF!</v>
      </c>
      <c r="O371" s="18" t="e">
        <f>CIG!#REF!</f>
        <v>#REF!</v>
      </c>
      <c r="P371" s="19">
        <f t="shared" si="30"/>
        <v>0</v>
      </c>
      <c r="Q371" s="20" t="e">
        <f t="shared" si="31"/>
        <v>#REF!</v>
      </c>
      <c r="AC371" s="15"/>
    </row>
    <row r="372" spans="1:29" x14ac:dyDescent="0.25">
      <c r="A372" s="1" t="e">
        <f>CIG!#REF!</f>
        <v>#REF!</v>
      </c>
      <c r="B372" s="2" t="e">
        <f>CIG!#REF!</f>
        <v>#REF!</v>
      </c>
      <c r="C372" s="12" t="e">
        <f>CIG!#REF!</f>
        <v>#REF!</v>
      </c>
      <c r="D372" s="4" t="e">
        <f t="shared" si="28"/>
        <v>#REF!</v>
      </c>
      <c r="E372" s="2" t="e">
        <f t="shared" si="29"/>
        <v>#REF!</v>
      </c>
      <c r="F372" s="4" t="e">
        <f>CIG!#REF!</f>
        <v>#REF!</v>
      </c>
      <c r="G372" s="2" t="e">
        <f>CIG!#REF!</f>
        <v>#REF!</v>
      </c>
      <c r="H372" s="17" t="e">
        <f>CIG!#REF!</f>
        <v>#REF!</v>
      </c>
      <c r="I372" s="6" t="e">
        <f>CIG!#REF!</f>
        <v>#REF!</v>
      </c>
      <c r="J372" s="6" t="e">
        <f>CIG!#REF!</f>
        <v>#REF!</v>
      </c>
      <c r="K372" s="10" t="e">
        <f>CIG!#REF!</f>
        <v>#REF!</v>
      </c>
      <c r="L372" s="10"/>
      <c r="M372" s="12" t="e">
        <f>CIG!#REF!</f>
        <v>#REF!</v>
      </c>
      <c r="N372" s="4" t="e">
        <f>CIG!#REF!</f>
        <v>#REF!</v>
      </c>
      <c r="O372" s="18" t="e">
        <f>CIG!#REF!</f>
        <v>#REF!</v>
      </c>
      <c r="P372" s="19">
        <f t="shared" si="30"/>
        <v>0</v>
      </c>
      <c r="Q372" s="20" t="e">
        <f t="shared" si="31"/>
        <v>#REF!</v>
      </c>
      <c r="AC372" s="15"/>
    </row>
    <row r="373" spans="1:29" x14ac:dyDescent="0.25">
      <c r="A373" s="1" t="e">
        <f>CIG!#REF!</f>
        <v>#REF!</v>
      </c>
      <c r="B373" s="2" t="e">
        <f>CIG!#REF!</f>
        <v>#REF!</v>
      </c>
      <c r="C373" s="12" t="e">
        <f>CIG!#REF!</f>
        <v>#REF!</v>
      </c>
      <c r="D373" s="4" t="e">
        <f t="shared" si="28"/>
        <v>#REF!</v>
      </c>
      <c r="E373" s="2" t="e">
        <f t="shared" si="29"/>
        <v>#REF!</v>
      </c>
      <c r="F373" s="4" t="e">
        <f>CIG!#REF!</f>
        <v>#REF!</v>
      </c>
      <c r="G373" s="2" t="e">
        <f>CIG!#REF!</f>
        <v>#REF!</v>
      </c>
      <c r="H373" s="17" t="e">
        <f>CIG!#REF!</f>
        <v>#REF!</v>
      </c>
      <c r="I373" s="6" t="e">
        <f>CIG!#REF!</f>
        <v>#REF!</v>
      </c>
      <c r="J373" s="6" t="e">
        <f>CIG!#REF!</f>
        <v>#REF!</v>
      </c>
      <c r="K373" s="10" t="e">
        <f>CIG!#REF!</f>
        <v>#REF!</v>
      </c>
      <c r="L373" s="10"/>
      <c r="M373" s="12" t="e">
        <f>CIG!#REF!</f>
        <v>#REF!</v>
      </c>
      <c r="N373" s="4" t="e">
        <f>CIG!#REF!</f>
        <v>#REF!</v>
      </c>
      <c r="O373" s="18" t="e">
        <f>CIG!#REF!</f>
        <v>#REF!</v>
      </c>
      <c r="P373" s="19">
        <f t="shared" si="30"/>
        <v>0</v>
      </c>
      <c r="Q373" s="20" t="e">
        <f t="shared" si="31"/>
        <v>#REF!</v>
      </c>
      <c r="AC373" s="15"/>
    </row>
    <row r="374" spans="1:29" x14ac:dyDescent="0.25">
      <c r="A374" s="1" t="e">
        <f>CIG!#REF!</f>
        <v>#REF!</v>
      </c>
      <c r="B374" s="2" t="e">
        <f>CIG!#REF!</f>
        <v>#REF!</v>
      </c>
      <c r="C374" s="12" t="e">
        <f>CIG!#REF!</f>
        <v>#REF!</v>
      </c>
      <c r="D374" s="4" t="e">
        <f t="shared" si="28"/>
        <v>#REF!</v>
      </c>
      <c r="E374" s="2" t="e">
        <f t="shared" si="29"/>
        <v>#REF!</v>
      </c>
      <c r="F374" s="4" t="e">
        <f>CIG!#REF!</f>
        <v>#REF!</v>
      </c>
      <c r="G374" s="2" t="e">
        <f>CIG!#REF!</f>
        <v>#REF!</v>
      </c>
      <c r="H374" s="17" t="e">
        <f>CIG!#REF!</f>
        <v>#REF!</v>
      </c>
      <c r="I374" s="6" t="e">
        <f>CIG!#REF!</f>
        <v>#REF!</v>
      </c>
      <c r="J374" s="6" t="e">
        <f>CIG!#REF!</f>
        <v>#REF!</v>
      </c>
      <c r="K374" s="10" t="e">
        <f>CIG!#REF!</f>
        <v>#REF!</v>
      </c>
      <c r="L374" s="10"/>
      <c r="M374" s="12" t="e">
        <f>CIG!#REF!</f>
        <v>#REF!</v>
      </c>
      <c r="N374" s="4" t="e">
        <f>CIG!#REF!</f>
        <v>#REF!</v>
      </c>
      <c r="O374" s="18" t="e">
        <f>CIG!#REF!</f>
        <v>#REF!</v>
      </c>
      <c r="P374" s="19">
        <f t="shared" si="30"/>
        <v>0</v>
      </c>
      <c r="Q374" s="20" t="e">
        <f t="shared" si="31"/>
        <v>#REF!</v>
      </c>
      <c r="AC374" s="15"/>
    </row>
    <row r="375" spans="1:29" x14ac:dyDescent="0.25">
      <c r="A375" s="1" t="e">
        <f>CIG!#REF!</f>
        <v>#REF!</v>
      </c>
      <c r="B375" s="2" t="e">
        <f>CIG!#REF!</f>
        <v>#REF!</v>
      </c>
      <c r="C375" s="12" t="e">
        <f>CIG!#REF!</f>
        <v>#REF!</v>
      </c>
      <c r="D375" s="4" t="e">
        <f t="shared" ref="D375:D388" si="32">MONTH(C375)</f>
        <v>#REF!</v>
      </c>
      <c r="E375" s="2" t="e">
        <f t="shared" ref="E375:E388" si="33">YEAR(C375)</f>
        <v>#REF!</v>
      </c>
      <c r="F375" s="4" t="e">
        <f>CIG!#REF!</f>
        <v>#REF!</v>
      </c>
      <c r="G375" s="2" t="e">
        <f>CIG!#REF!</f>
        <v>#REF!</v>
      </c>
      <c r="H375" s="17" t="e">
        <f>CIG!#REF!</f>
        <v>#REF!</v>
      </c>
      <c r="I375" s="6" t="e">
        <f>CIG!#REF!</f>
        <v>#REF!</v>
      </c>
      <c r="J375" s="6" t="e">
        <f>CIG!#REF!</f>
        <v>#REF!</v>
      </c>
      <c r="K375" s="10" t="e">
        <f>CIG!#REF!</f>
        <v>#REF!</v>
      </c>
      <c r="L375" s="10"/>
      <c r="M375" s="12" t="e">
        <f>CIG!#REF!</f>
        <v>#REF!</v>
      </c>
      <c r="N375" s="4" t="e">
        <f>CIG!#REF!</f>
        <v>#REF!</v>
      </c>
      <c r="O375" s="18" t="e">
        <f>CIG!#REF!</f>
        <v>#REF!</v>
      </c>
      <c r="P375" s="19">
        <f t="shared" ref="P375:P388" si="34">+SUM(R375:AC375)</f>
        <v>0</v>
      </c>
      <c r="Q375" s="20" t="e">
        <f t="shared" ref="Q375:Q388" si="35">+O375-P375</f>
        <v>#REF!</v>
      </c>
      <c r="AC375" s="15"/>
    </row>
    <row r="376" spans="1:29" x14ac:dyDescent="0.25">
      <c r="A376" s="1" t="e">
        <f>CIG!#REF!</f>
        <v>#REF!</v>
      </c>
      <c r="B376" s="2" t="e">
        <f>CIG!#REF!</f>
        <v>#REF!</v>
      </c>
      <c r="C376" s="12" t="e">
        <f>CIG!#REF!</f>
        <v>#REF!</v>
      </c>
      <c r="D376" s="4" t="e">
        <f t="shared" si="32"/>
        <v>#REF!</v>
      </c>
      <c r="E376" s="2" t="e">
        <f t="shared" si="33"/>
        <v>#REF!</v>
      </c>
      <c r="F376" s="4" t="e">
        <f>CIG!#REF!</f>
        <v>#REF!</v>
      </c>
      <c r="G376" s="2" t="e">
        <f>CIG!#REF!</f>
        <v>#REF!</v>
      </c>
      <c r="H376" s="17" t="e">
        <f>CIG!#REF!</f>
        <v>#REF!</v>
      </c>
      <c r="I376" s="6" t="e">
        <f>CIG!#REF!</f>
        <v>#REF!</v>
      </c>
      <c r="J376" s="6" t="e">
        <f>CIG!#REF!</f>
        <v>#REF!</v>
      </c>
      <c r="K376" s="10" t="e">
        <f>CIG!#REF!</f>
        <v>#REF!</v>
      </c>
      <c r="L376" s="10"/>
      <c r="M376" s="12" t="e">
        <f>CIG!#REF!</f>
        <v>#REF!</v>
      </c>
      <c r="N376" s="4" t="e">
        <f>CIG!#REF!</f>
        <v>#REF!</v>
      </c>
      <c r="O376" s="18" t="e">
        <f>CIG!#REF!</f>
        <v>#REF!</v>
      </c>
      <c r="P376" s="19">
        <f t="shared" si="34"/>
        <v>0</v>
      </c>
      <c r="Q376" s="20" t="e">
        <f t="shared" si="35"/>
        <v>#REF!</v>
      </c>
      <c r="AC376" s="15"/>
    </row>
    <row r="377" spans="1:29" x14ac:dyDescent="0.25">
      <c r="A377" s="1" t="e">
        <f>CIG!#REF!</f>
        <v>#REF!</v>
      </c>
      <c r="B377" s="2" t="e">
        <f>CIG!#REF!</f>
        <v>#REF!</v>
      </c>
      <c r="C377" s="12" t="e">
        <f>CIG!#REF!</f>
        <v>#REF!</v>
      </c>
      <c r="D377" s="4" t="e">
        <f t="shared" si="32"/>
        <v>#REF!</v>
      </c>
      <c r="E377" s="2" t="e">
        <f t="shared" si="33"/>
        <v>#REF!</v>
      </c>
      <c r="F377" s="4" t="e">
        <f>CIG!#REF!</f>
        <v>#REF!</v>
      </c>
      <c r="G377" s="2" t="e">
        <f>CIG!#REF!</f>
        <v>#REF!</v>
      </c>
      <c r="H377" s="17" t="e">
        <f>CIG!#REF!</f>
        <v>#REF!</v>
      </c>
      <c r="I377" s="6" t="e">
        <f>CIG!#REF!</f>
        <v>#REF!</v>
      </c>
      <c r="J377" s="6" t="e">
        <f>CIG!#REF!</f>
        <v>#REF!</v>
      </c>
      <c r="K377" s="10" t="e">
        <f>CIG!#REF!</f>
        <v>#REF!</v>
      </c>
      <c r="L377" s="10"/>
      <c r="M377" s="12" t="e">
        <f>CIG!#REF!</f>
        <v>#REF!</v>
      </c>
      <c r="N377" s="4" t="e">
        <f>CIG!#REF!</f>
        <v>#REF!</v>
      </c>
      <c r="O377" s="18" t="e">
        <f>CIG!#REF!</f>
        <v>#REF!</v>
      </c>
      <c r="P377" s="19">
        <f t="shared" si="34"/>
        <v>0</v>
      </c>
      <c r="Q377" s="20" t="e">
        <f t="shared" si="35"/>
        <v>#REF!</v>
      </c>
      <c r="AC377" s="15"/>
    </row>
    <row r="378" spans="1:29" x14ac:dyDescent="0.25">
      <c r="A378" s="1" t="e">
        <f>CIG!#REF!</f>
        <v>#REF!</v>
      </c>
      <c r="B378" s="2" t="e">
        <f>CIG!#REF!</f>
        <v>#REF!</v>
      </c>
      <c r="C378" s="12" t="e">
        <f>CIG!#REF!</f>
        <v>#REF!</v>
      </c>
      <c r="D378" s="4" t="e">
        <f t="shared" si="32"/>
        <v>#REF!</v>
      </c>
      <c r="E378" s="2" t="e">
        <f t="shared" si="33"/>
        <v>#REF!</v>
      </c>
      <c r="F378" s="4" t="e">
        <f>CIG!#REF!</f>
        <v>#REF!</v>
      </c>
      <c r="G378" s="2" t="e">
        <f>CIG!#REF!</f>
        <v>#REF!</v>
      </c>
      <c r="H378" s="17" t="e">
        <f>CIG!#REF!</f>
        <v>#REF!</v>
      </c>
      <c r="I378" s="6" t="e">
        <f>CIG!#REF!</f>
        <v>#REF!</v>
      </c>
      <c r="J378" s="6" t="e">
        <f>CIG!#REF!</f>
        <v>#REF!</v>
      </c>
      <c r="K378" s="10" t="e">
        <f>CIG!#REF!</f>
        <v>#REF!</v>
      </c>
      <c r="L378" s="10"/>
      <c r="M378" s="12" t="e">
        <f>CIG!#REF!</f>
        <v>#REF!</v>
      </c>
      <c r="N378" s="4" t="e">
        <f>CIG!#REF!</f>
        <v>#REF!</v>
      </c>
      <c r="O378" s="18" t="e">
        <f>CIG!#REF!</f>
        <v>#REF!</v>
      </c>
      <c r="P378" s="19">
        <f t="shared" si="34"/>
        <v>0</v>
      </c>
      <c r="Q378" s="20" t="e">
        <f t="shared" si="35"/>
        <v>#REF!</v>
      </c>
      <c r="AC378" s="15"/>
    </row>
    <row r="379" spans="1:29" x14ac:dyDescent="0.25">
      <c r="A379" s="1" t="e">
        <f>CIG!#REF!</f>
        <v>#REF!</v>
      </c>
      <c r="B379" s="2" t="e">
        <f>CIG!#REF!</f>
        <v>#REF!</v>
      </c>
      <c r="C379" s="12" t="e">
        <f>CIG!#REF!</f>
        <v>#REF!</v>
      </c>
      <c r="D379" s="4" t="e">
        <f t="shared" si="32"/>
        <v>#REF!</v>
      </c>
      <c r="E379" s="2" t="e">
        <f t="shared" si="33"/>
        <v>#REF!</v>
      </c>
      <c r="F379" s="4" t="e">
        <f>CIG!#REF!</f>
        <v>#REF!</v>
      </c>
      <c r="G379" s="2" t="e">
        <f>CIG!#REF!</f>
        <v>#REF!</v>
      </c>
      <c r="H379" s="17" t="e">
        <f>CIG!#REF!</f>
        <v>#REF!</v>
      </c>
      <c r="I379" s="6" t="e">
        <f>CIG!#REF!</f>
        <v>#REF!</v>
      </c>
      <c r="J379" s="6" t="e">
        <f>CIG!#REF!</f>
        <v>#REF!</v>
      </c>
      <c r="K379" s="10" t="e">
        <f>CIG!#REF!</f>
        <v>#REF!</v>
      </c>
      <c r="L379" s="10"/>
      <c r="M379" s="12" t="e">
        <f>CIG!#REF!</f>
        <v>#REF!</v>
      </c>
      <c r="N379" s="4" t="e">
        <f>CIG!#REF!</f>
        <v>#REF!</v>
      </c>
      <c r="O379" s="18" t="e">
        <f>CIG!#REF!</f>
        <v>#REF!</v>
      </c>
      <c r="P379" s="19">
        <f t="shared" si="34"/>
        <v>0</v>
      </c>
      <c r="Q379" s="20" t="e">
        <f t="shared" si="35"/>
        <v>#REF!</v>
      </c>
      <c r="AC379" s="15"/>
    </row>
    <row r="380" spans="1:29" x14ac:dyDescent="0.25">
      <c r="A380" s="1" t="e">
        <f>CIG!#REF!</f>
        <v>#REF!</v>
      </c>
      <c r="B380" s="2" t="e">
        <f>CIG!#REF!</f>
        <v>#REF!</v>
      </c>
      <c r="C380" s="12" t="e">
        <f>CIG!#REF!</f>
        <v>#REF!</v>
      </c>
      <c r="D380" s="4" t="e">
        <f t="shared" si="32"/>
        <v>#REF!</v>
      </c>
      <c r="E380" s="2" t="e">
        <f t="shared" si="33"/>
        <v>#REF!</v>
      </c>
      <c r="F380" s="4" t="e">
        <f>CIG!#REF!</f>
        <v>#REF!</v>
      </c>
      <c r="G380" s="2" t="e">
        <f>CIG!#REF!</f>
        <v>#REF!</v>
      </c>
      <c r="H380" s="17" t="e">
        <f>CIG!#REF!</f>
        <v>#REF!</v>
      </c>
      <c r="I380" s="6" t="e">
        <f>CIG!#REF!</f>
        <v>#REF!</v>
      </c>
      <c r="J380" s="6" t="e">
        <f>CIG!#REF!</f>
        <v>#REF!</v>
      </c>
      <c r="K380" s="10" t="e">
        <f>CIG!#REF!</f>
        <v>#REF!</v>
      </c>
      <c r="L380" s="10"/>
      <c r="M380" s="12" t="e">
        <f>CIG!#REF!</f>
        <v>#REF!</v>
      </c>
      <c r="N380" s="4" t="e">
        <f>CIG!#REF!</f>
        <v>#REF!</v>
      </c>
      <c r="O380" s="18" t="e">
        <f>CIG!#REF!</f>
        <v>#REF!</v>
      </c>
      <c r="P380" s="19">
        <f t="shared" si="34"/>
        <v>0</v>
      </c>
      <c r="Q380" s="20" t="e">
        <f t="shared" si="35"/>
        <v>#REF!</v>
      </c>
      <c r="AC380" s="15"/>
    </row>
    <row r="381" spans="1:29" x14ac:dyDescent="0.25">
      <c r="A381" s="1" t="e">
        <f>CIG!#REF!</f>
        <v>#REF!</v>
      </c>
      <c r="B381" s="2" t="e">
        <f>CIG!#REF!</f>
        <v>#REF!</v>
      </c>
      <c r="C381" s="12" t="e">
        <f>CIG!#REF!</f>
        <v>#REF!</v>
      </c>
      <c r="D381" s="4" t="e">
        <f t="shared" si="32"/>
        <v>#REF!</v>
      </c>
      <c r="E381" s="2" t="e">
        <f t="shared" si="33"/>
        <v>#REF!</v>
      </c>
      <c r="F381" s="4" t="e">
        <f>CIG!#REF!</f>
        <v>#REF!</v>
      </c>
      <c r="G381" s="2" t="e">
        <f>CIG!#REF!</f>
        <v>#REF!</v>
      </c>
      <c r="H381" s="17" t="e">
        <f>CIG!#REF!</f>
        <v>#REF!</v>
      </c>
      <c r="I381" s="6" t="e">
        <f>CIG!#REF!</f>
        <v>#REF!</v>
      </c>
      <c r="J381" s="6" t="e">
        <f>CIG!#REF!</f>
        <v>#REF!</v>
      </c>
      <c r="K381" s="10" t="e">
        <f>CIG!#REF!</f>
        <v>#REF!</v>
      </c>
      <c r="L381" s="10"/>
      <c r="M381" s="12" t="e">
        <f>CIG!#REF!</f>
        <v>#REF!</v>
      </c>
      <c r="N381" s="4" t="e">
        <f>CIG!#REF!</f>
        <v>#REF!</v>
      </c>
      <c r="O381" s="18" t="e">
        <f>CIG!#REF!</f>
        <v>#REF!</v>
      </c>
      <c r="P381" s="19">
        <f t="shared" si="34"/>
        <v>0</v>
      </c>
      <c r="Q381" s="20" t="e">
        <f t="shared" si="35"/>
        <v>#REF!</v>
      </c>
      <c r="AC381" s="15"/>
    </row>
    <row r="382" spans="1:29" x14ac:dyDescent="0.25">
      <c r="A382" s="1" t="e">
        <f>CIG!#REF!</f>
        <v>#REF!</v>
      </c>
      <c r="B382" s="2" t="e">
        <f>CIG!#REF!</f>
        <v>#REF!</v>
      </c>
      <c r="C382" s="12" t="e">
        <f>CIG!#REF!</f>
        <v>#REF!</v>
      </c>
      <c r="D382" s="4" t="e">
        <f t="shared" si="32"/>
        <v>#REF!</v>
      </c>
      <c r="E382" s="2" t="e">
        <f t="shared" si="33"/>
        <v>#REF!</v>
      </c>
      <c r="F382" s="4" t="e">
        <f>CIG!#REF!</f>
        <v>#REF!</v>
      </c>
      <c r="G382" s="2" t="e">
        <f>CIG!#REF!</f>
        <v>#REF!</v>
      </c>
      <c r="H382" s="17" t="e">
        <f>CIG!#REF!</f>
        <v>#REF!</v>
      </c>
      <c r="I382" s="6" t="e">
        <f>CIG!#REF!</f>
        <v>#REF!</v>
      </c>
      <c r="J382" s="6" t="e">
        <f>CIG!#REF!</f>
        <v>#REF!</v>
      </c>
      <c r="K382" s="10" t="e">
        <f>CIG!#REF!</f>
        <v>#REF!</v>
      </c>
      <c r="L382" s="10"/>
      <c r="M382" s="12" t="e">
        <f>CIG!#REF!</f>
        <v>#REF!</v>
      </c>
      <c r="N382" s="4" t="e">
        <f>CIG!#REF!</f>
        <v>#REF!</v>
      </c>
      <c r="O382" s="18" t="e">
        <f>CIG!#REF!</f>
        <v>#REF!</v>
      </c>
      <c r="P382" s="19">
        <f t="shared" si="34"/>
        <v>0</v>
      </c>
      <c r="Q382" s="20" t="e">
        <f t="shared" si="35"/>
        <v>#REF!</v>
      </c>
      <c r="AC382" s="15"/>
    </row>
    <row r="383" spans="1:29" x14ac:dyDescent="0.25">
      <c r="A383" s="1" t="e">
        <f>CIG!#REF!</f>
        <v>#REF!</v>
      </c>
      <c r="B383" s="2" t="e">
        <f>CIG!#REF!</f>
        <v>#REF!</v>
      </c>
      <c r="C383" s="12" t="e">
        <f>CIG!#REF!</f>
        <v>#REF!</v>
      </c>
      <c r="D383" s="4" t="e">
        <f t="shared" si="32"/>
        <v>#REF!</v>
      </c>
      <c r="E383" s="2" t="e">
        <f t="shared" si="33"/>
        <v>#REF!</v>
      </c>
      <c r="F383" s="4" t="e">
        <f>CIG!#REF!</f>
        <v>#REF!</v>
      </c>
      <c r="G383" s="2" t="e">
        <f>CIG!#REF!</f>
        <v>#REF!</v>
      </c>
      <c r="H383" s="17" t="e">
        <f>CIG!#REF!</f>
        <v>#REF!</v>
      </c>
      <c r="I383" s="6" t="e">
        <f>CIG!#REF!</f>
        <v>#REF!</v>
      </c>
      <c r="J383" s="6" t="e">
        <f>CIG!#REF!</f>
        <v>#REF!</v>
      </c>
      <c r="K383" s="10" t="e">
        <f>CIG!#REF!</f>
        <v>#REF!</v>
      </c>
      <c r="L383" s="10"/>
      <c r="M383" s="12" t="e">
        <f>CIG!#REF!</f>
        <v>#REF!</v>
      </c>
      <c r="N383" s="4" t="e">
        <f>CIG!#REF!</f>
        <v>#REF!</v>
      </c>
      <c r="O383" s="18" t="e">
        <f>CIG!#REF!</f>
        <v>#REF!</v>
      </c>
      <c r="P383" s="19">
        <f t="shared" si="34"/>
        <v>0</v>
      </c>
      <c r="Q383" s="20" t="e">
        <f t="shared" si="35"/>
        <v>#REF!</v>
      </c>
      <c r="AC383" s="15"/>
    </row>
    <row r="384" spans="1:29" x14ac:dyDescent="0.25">
      <c r="A384" s="1" t="e">
        <f>CIG!#REF!</f>
        <v>#REF!</v>
      </c>
      <c r="B384" s="2" t="e">
        <f>CIG!#REF!</f>
        <v>#REF!</v>
      </c>
      <c r="C384" s="12" t="e">
        <f>CIG!#REF!</f>
        <v>#REF!</v>
      </c>
      <c r="D384" s="4" t="e">
        <f t="shared" si="32"/>
        <v>#REF!</v>
      </c>
      <c r="E384" s="2" t="e">
        <f t="shared" si="33"/>
        <v>#REF!</v>
      </c>
      <c r="F384" s="4" t="e">
        <f>CIG!#REF!</f>
        <v>#REF!</v>
      </c>
      <c r="G384" s="2" t="e">
        <f>CIG!#REF!</f>
        <v>#REF!</v>
      </c>
      <c r="H384" s="17" t="e">
        <f>CIG!#REF!</f>
        <v>#REF!</v>
      </c>
      <c r="I384" s="6" t="e">
        <f>CIG!#REF!</f>
        <v>#REF!</v>
      </c>
      <c r="J384" s="6" t="e">
        <f>CIG!#REF!</f>
        <v>#REF!</v>
      </c>
      <c r="K384" s="10" t="e">
        <f>CIG!#REF!</f>
        <v>#REF!</v>
      </c>
      <c r="L384" s="10"/>
      <c r="M384" s="12" t="e">
        <f>CIG!#REF!</f>
        <v>#REF!</v>
      </c>
      <c r="N384" s="4" t="e">
        <f>CIG!#REF!</f>
        <v>#REF!</v>
      </c>
      <c r="O384" s="18" t="e">
        <f>CIG!#REF!</f>
        <v>#REF!</v>
      </c>
      <c r="P384" s="19">
        <f t="shared" si="34"/>
        <v>0</v>
      </c>
      <c r="Q384" s="20" t="e">
        <f t="shared" si="35"/>
        <v>#REF!</v>
      </c>
      <c r="AC384" s="15"/>
    </row>
    <row r="385" spans="1:29" x14ac:dyDescent="0.25">
      <c r="A385" s="1" t="e">
        <f>CIG!#REF!</f>
        <v>#REF!</v>
      </c>
      <c r="B385" s="2" t="e">
        <f>CIG!#REF!</f>
        <v>#REF!</v>
      </c>
      <c r="C385" s="12" t="e">
        <f>CIG!#REF!</f>
        <v>#REF!</v>
      </c>
      <c r="D385" s="4" t="e">
        <f t="shared" si="32"/>
        <v>#REF!</v>
      </c>
      <c r="E385" s="2" t="e">
        <f t="shared" si="33"/>
        <v>#REF!</v>
      </c>
      <c r="F385" s="4" t="e">
        <f>CIG!#REF!</f>
        <v>#REF!</v>
      </c>
      <c r="G385" s="2" t="e">
        <f>CIG!#REF!</f>
        <v>#REF!</v>
      </c>
      <c r="H385" s="17" t="e">
        <f>CIG!#REF!</f>
        <v>#REF!</v>
      </c>
      <c r="I385" s="6" t="e">
        <f>CIG!#REF!</f>
        <v>#REF!</v>
      </c>
      <c r="J385" s="6" t="e">
        <f>CIG!#REF!</f>
        <v>#REF!</v>
      </c>
      <c r="K385" s="10" t="e">
        <f>CIG!#REF!</f>
        <v>#REF!</v>
      </c>
      <c r="L385" s="10"/>
      <c r="M385" s="12" t="e">
        <f>CIG!#REF!</f>
        <v>#REF!</v>
      </c>
      <c r="N385" s="4" t="e">
        <f>CIG!#REF!</f>
        <v>#REF!</v>
      </c>
      <c r="O385" s="18" t="e">
        <f>CIG!#REF!</f>
        <v>#REF!</v>
      </c>
      <c r="P385" s="19">
        <f t="shared" si="34"/>
        <v>0</v>
      </c>
      <c r="Q385" s="20" t="e">
        <f t="shared" si="35"/>
        <v>#REF!</v>
      </c>
      <c r="AC385" s="15"/>
    </row>
    <row r="386" spans="1:29" x14ac:dyDescent="0.25">
      <c r="A386" s="1" t="e">
        <f>CIG!#REF!</f>
        <v>#REF!</v>
      </c>
      <c r="B386" s="2" t="e">
        <f>CIG!#REF!</f>
        <v>#REF!</v>
      </c>
      <c r="C386" s="12" t="e">
        <f>CIG!#REF!</f>
        <v>#REF!</v>
      </c>
      <c r="D386" s="4" t="e">
        <f t="shared" si="32"/>
        <v>#REF!</v>
      </c>
      <c r="E386" s="2" t="e">
        <f t="shared" si="33"/>
        <v>#REF!</v>
      </c>
      <c r="F386" s="4" t="e">
        <f>CIG!#REF!</f>
        <v>#REF!</v>
      </c>
      <c r="G386" s="2" t="e">
        <f>CIG!#REF!</f>
        <v>#REF!</v>
      </c>
      <c r="H386" s="17" t="e">
        <f>CIG!#REF!</f>
        <v>#REF!</v>
      </c>
      <c r="I386" s="6" t="e">
        <f>CIG!#REF!</f>
        <v>#REF!</v>
      </c>
      <c r="J386" s="6" t="e">
        <f>CIG!#REF!</f>
        <v>#REF!</v>
      </c>
      <c r="K386" s="10" t="e">
        <f>CIG!#REF!</f>
        <v>#REF!</v>
      </c>
      <c r="L386" s="10"/>
      <c r="M386" s="12" t="e">
        <f>CIG!#REF!</f>
        <v>#REF!</v>
      </c>
      <c r="N386" s="4" t="e">
        <f>CIG!#REF!</f>
        <v>#REF!</v>
      </c>
      <c r="O386" s="18" t="e">
        <f>CIG!#REF!</f>
        <v>#REF!</v>
      </c>
      <c r="P386" s="19">
        <f t="shared" si="34"/>
        <v>0</v>
      </c>
      <c r="Q386" s="20" t="e">
        <f t="shared" si="35"/>
        <v>#REF!</v>
      </c>
      <c r="AC386" s="15"/>
    </row>
    <row r="387" spans="1:29" x14ac:dyDescent="0.25">
      <c r="A387" s="1" t="e">
        <f>CIG!#REF!</f>
        <v>#REF!</v>
      </c>
      <c r="B387" s="2" t="e">
        <f>CIG!#REF!</f>
        <v>#REF!</v>
      </c>
      <c r="C387" s="12" t="e">
        <f>CIG!#REF!</f>
        <v>#REF!</v>
      </c>
      <c r="D387" s="4" t="e">
        <f t="shared" si="32"/>
        <v>#REF!</v>
      </c>
      <c r="E387" s="2" t="e">
        <f t="shared" si="33"/>
        <v>#REF!</v>
      </c>
      <c r="F387" s="4" t="e">
        <f>CIG!#REF!</f>
        <v>#REF!</v>
      </c>
      <c r="G387" s="2" t="e">
        <f>CIG!#REF!</f>
        <v>#REF!</v>
      </c>
      <c r="H387" s="17" t="e">
        <f>CIG!#REF!</f>
        <v>#REF!</v>
      </c>
      <c r="I387" s="6" t="e">
        <f>CIG!#REF!</f>
        <v>#REF!</v>
      </c>
      <c r="J387" s="6" t="e">
        <f>CIG!#REF!</f>
        <v>#REF!</v>
      </c>
      <c r="K387" s="10" t="e">
        <f>CIG!#REF!</f>
        <v>#REF!</v>
      </c>
      <c r="L387" s="10"/>
      <c r="M387" s="12" t="e">
        <f>CIG!#REF!</f>
        <v>#REF!</v>
      </c>
      <c r="N387" s="4" t="e">
        <f>CIG!#REF!</f>
        <v>#REF!</v>
      </c>
      <c r="O387" s="18" t="e">
        <f>CIG!#REF!</f>
        <v>#REF!</v>
      </c>
      <c r="P387" s="19">
        <f t="shared" si="34"/>
        <v>0</v>
      </c>
      <c r="Q387" s="20" t="e">
        <f t="shared" si="35"/>
        <v>#REF!</v>
      </c>
      <c r="AC387" s="15"/>
    </row>
    <row r="388" spans="1:29" ht="15.75" thickBot="1" x14ac:dyDescent="0.3">
      <c r="A388" s="1" t="e">
        <f>CIG!#REF!</f>
        <v>#REF!</v>
      </c>
      <c r="B388" s="2" t="e">
        <f>CIG!#REF!</f>
        <v>#REF!</v>
      </c>
      <c r="C388" s="12" t="e">
        <f>CIG!#REF!</f>
        <v>#REF!</v>
      </c>
      <c r="D388" s="4" t="e">
        <f t="shared" si="32"/>
        <v>#REF!</v>
      </c>
      <c r="E388" s="2" t="e">
        <f t="shared" si="33"/>
        <v>#REF!</v>
      </c>
      <c r="F388" s="4" t="e">
        <f>CIG!#REF!</f>
        <v>#REF!</v>
      </c>
      <c r="G388" s="2" t="e">
        <f>CIG!#REF!</f>
        <v>#REF!</v>
      </c>
      <c r="H388" s="17" t="e">
        <f>CIG!#REF!</f>
        <v>#REF!</v>
      </c>
      <c r="I388" s="6" t="e">
        <f>CIG!#REF!</f>
        <v>#REF!</v>
      </c>
      <c r="J388" s="6" t="e">
        <f>CIG!#REF!</f>
        <v>#REF!</v>
      </c>
      <c r="K388" s="10" t="e">
        <f>CIG!#REF!</f>
        <v>#REF!</v>
      </c>
      <c r="L388" s="10"/>
      <c r="M388" s="12" t="e">
        <f>CIG!#REF!</f>
        <v>#REF!</v>
      </c>
      <c r="N388" s="4" t="e">
        <f>CIG!#REF!</f>
        <v>#REF!</v>
      </c>
      <c r="O388" s="21" t="e">
        <f>CIG!#REF!</f>
        <v>#REF!</v>
      </c>
      <c r="P388" s="19">
        <f t="shared" si="34"/>
        <v>0</v>
      </c>
      <c r="Q388" s="22" t="e">
        <f t="shared" si="35"/>
        <v>#REF!</v>
      </c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6"/>
    </row>
  </sheetData>
  <sheetProtection autoFilter="0"/>
  <autoFilter ref="A1:N228"/>
  <hyperlinks>
    <hyperlink ref="K1" r:id="rId1"/>
  </hyperlinks>
  <pageMargins left="0.7" right="0.7" top="0.75" bottom="0.75" header="0.3" footer="0.3"/>
  <pageSetup paperSize="9" orientation="portrait" horizontalDpi="1200" verticalDpi="120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A41" sqref="A41"/>
    </sheetView>
  </sheetViews>
  <sheetFormatPr defaultRowHeight="15" x14ac:dyDescent="0.25"/>
  <cols>
    <col min="1" max="1" width="101.140625" bestFit="1" customWidth="1"/>
    <col min="2" max="2" width="2.7109375" bestFit="1" customWidth="1"/>
    <col min="3" max="3" width="11.140625" bestFit="1" customWidth="1"/>
  </cols>
  <sheetData>
    <row r="1" spans="1:7" x14ac:dyDescent="0.25">
      <c r="A1" t="s">
        <v>47</v>
      </c>
      <c r="B1" s="3">
        <f t="shared" ref="B1:B10" si="0">FIND("_Z",A1,9)</f>
        <v>82</v>
      </c>
      <c r="C1" t="str">
        <f t="shared" ref="C1:C32" si="1">MID(A1,B1+1,10)</f>
        <v>Z061A620F6</v>
      </c>
      <c r="D1" s="3">
        <f t="shared" ref="D1:D32" si="2">FIND("\P",A1)</f>
        <v>58</v>
      </c>
      <c r="E1" t="str">
        <f t="shared" ref="E1:E32" si="3">MID(A1,D1+1,4)</f>
        <v>P558</v>
      </c>
      <c r="F1" s="3">
        <f t="shared" ref="F1:F32" si="4">FIND("_Ord",A1)</f>
        <v>63</v>
      </c>
      <c r="G1" t="str">
        <f t="shared" ref="G1:G32" si="5">MID(A1,F1+4,3)</f>
        <v>286</v>
      </c>
    </row>
    <row r="2" spans="1:7" x14ac:dyDescent="0.25">
      <c r="A2" t="s">
        <v>40</v>
      </c>
      <c r="B2" s="3">
        <f t="shared" si="0"/>
        <v>83</v>
      </c>
      <c r="C2" t="str">
        <f t="shared" si="1"/>
        <v>Z091A621C5</v>
      </c>
      <c r="D2" s="3">
        <f t="shared" si="2"/>
        <v>58</v>
      </c>
      <c r="E2" t="str">
        <f t="shared" si="3"/>
        <v>P551</v>
      </c>
      <c r="F2" s="3">
        <f t="shared" si="4"/>
        <v>63</v>
      </c>
      <c r="G2" t="str">
        <f t="shared" si="5"/>
        <v>279</v>
      </c>
    </row>
    <row r="3" spans="1:7" x14ac:dyDescent="0.25">
      <c r="A3" t="s">
        <v>37</v>
      </c>
      <c r="B3" s="3">
        <f t="shared" si="0"/>
        <v>79</v>
      </c>
      <c r="C3" t="str">
        <f t="shared" si="1"/>
        <v>Z0A1A6220A</v>
      </c>
      <c r="D3" s="3">
        <f t="shared" si="2"/>
        <v>58</v>
      </c>
      <c r="E3" t="str">
        <f t="shared" si="3"/>
        <v>P548</v>
      </c>
      <c r="F3" s="3">
        <f t="shared" si="4"/>
        <v>63</v>
      </c>
      <c r="G3" t="str">
        <f t="shared" si="5"/>
        <v>276</v>
      </c>
    </row>
    <row r="4" spans="1:7" x14ac:dyDescent="0.25">
      <c r="A4" t="s">
        <v>18</v>
      </c>
      <c r="B4" s="3">
        <f t="shared" si="0"/>
        <v>82</v>
      </c>
      <c r="C4" t="str">
        <f t="shared" si="1"/>
        <v>Z111A394F9</v>
      </c>
      <c r="D4" s="3">
        <f t="shared" si="2"/>
        <v>58</v>
      </c>
      <c r="E4" t="str">
        <f t="shared" si="3"/>
        <v>P520</v>
      </c>
      <c r="F4" s="3">
        <f t="shared" si="4"/>
        <v>63</v>
      </c>
      <c r="G4" t="str">
        <f t="shared" si="5"/>
        <v>256</v>
      </c>
    </row>
    <row r="5" spans="1:7" x14ac:dyDescent="0.25">
      <c r="A5" t="s">
        <v>42</v>
      </c>
      <c r="B5" s="3">
        <f t="shared" si="0"/>
        <v>83</v>
      </c>
      <c r="C5" t="str">
        <f t="shared" si="1"/>
        <v>Z121A62046</v>
      </c>
      <c r="D5" s="3">
        <f t="shared" si="2"/>
        <v>58</v>
      </c>
      <c r="E5" t="str">
        <f t="shared" si="3"/>
        <v>P553</v>
      </c>
      <c r="F5" s="3">
        <f t="shared" si="4"/>
        <v>63</v>
      </c>
      <c r="G5" t="str">
        <f t="shared" si="5"/>
        <v>281</v>
      </c>
    </row>
    <row r="6" spans="1:7" x14ac:dyDescent="0.25">
      <c r="A6" t="s">
        <v>22</v>
      </c>
      <c r="B6" s="3">
        <f t="shared" si="0"/>
        <v>90</v>
      </c>
      <c r="C6" t="str">
        <f t="shared" si="1"/>
        <v>Z1A140922.</v>
      </c>
      <c r="D6" s="3">
        <f t="shared" si="2"/>
        <v>58</v>
      </c>
      <c r="E6" t="str">
        <f t="shared" si="3"/>
        <v>P524</v>
      </c>
      <c r="F6" s="3">
        <f t="shared" si="4"/>
        <v>63</v>
      </c>
      <c r="G6" t="str">
        <f t="shared" si="5"/>
        <v>260</v>
      </c>
    </row>
    <row r="7" spans="1:7" x14ac:dyDescent="0.25">
      <c r="A7" t="s">
        <v>20</v>
      </c>
      <c r="B7" s="3">
        <f t="shared" si="0"/>
        <v>86</v>
      </c>
      <c r="C7" t="str">
        <f t="shared" si="1"/>
        <v>Z1B1A3CBA2</v>
      </c>
      <c r="D7" s="3">
        <f t="shared" si="2"/>
        <v>58</v>
      </c>
      <c r="E7" t="str">
        <f t="shared" si="3"/>
        <v>P522</v>
      </c>
      <c r="F7" s="3">
        <f t="shared" si="4"/>
        <v>63</v>
      </c>
      <c r="G7" t="str">
        <f t="shared" si="5"/>
        <v>258</v>
      </c>
    </row>
    <row r="8" spans="1:7" x14ac:dyDescent="0.25">
      <c r="A8" t="s">
        <v>10</v>
      </c>
      <c r="B8" s="3">
        <f t="shared" si="0"/>
        <v>81</v>
      </c>
      <c r="C8" t="str">
        <f t="shared" si="1"/>
        <v>Z1F1A164FA</v>
      </c>
      <c r="D8" s="3">
        <f t="shared" si="2"/>
        <v>58</v>
      </c>
      <c r="E8" t="str">
        <f t="shared" si="3"/>
        <v>P494</v>
      </c>
      <c r="F8" s="3">
        <f t="shared" si="4"/>
        <v>63</v>
      </c>
      <c r="G8" t="str">
        <f t="shared" si="5"/>
        <v>236</v>
      </c>
    </row>
    <row r="9" spans="1:7" x14ac:dyDescent="0.25">
      <c r="A9" t="s">
        <v>24</v>
      </c>
      <c r="B9" s="3">
        <f t="shared" si="0"/>
        <v>89</v>
      </c>
      <c r="C9" t="str">
        <f t="shared" si="1"/>
        <v>Z221A40954</v>
      </c>
      <c r="D9" s="3">
        <f t="shared" si="2"/>
        <v>58</v>
      </c>
      <c r="E9" t="str">
        <f t="shared" si="3"/>
        <v>P526</v>
      </c>
      <c r="F9" s="3">
        <f t="shared" si="4"/>
        <v>63</v>
      </c>
      <c r="G9" t="str">
        <f t="shared" si="5"/>
        <v>262</v>
      </c>
    </row>
    <row r="10" spans="1:7" x14ac:dyDescent="0.25">
      <c r="A10" t="s">
        <v>52</v>
      </c>
      <c r="B10" s="3">
        <f t="shared" si="0"/>
        <v>79</v>
      </c>
      <c r="C10" t="str">
        <f t="shared" si="1"/>
        <v>Z2B1A71835</v>
      </c>
      <c r="D10" s="3">
        <f t="shared" si="2"/>
        <v>58</v>
      </c>
      <c r="E10" t="str">
        <f t="shared" si="3"/>
        <v>P564</v>
      </c>
      <c r="F10" s="3">
        <f t="shared" si="4"/>
        <v>63</v>
      </c>
      <c r="G10" t="str">
        <f t="shared" si="5"/>
        <v>292</v>
      </c>
    </row>
    <row r="11" spans="1:7" x14ac:dyDescent="0.25">
      <c r="A11" t="s">
        <v>3</v>
      </c>
      <c r="B11" s="3">
        <f>FIND("_Z",A11)</f>
        <v>80</v>
      </c>
      <c r="C11" t="str">
        <f t="shared" si="1"/>
        <v>Z2E19E3654</v>
      </c>
      <c r="D11" s="3">
        <f t="shared" si="2"/>
        <v>58</v>
      </c>
      <c r="E11" t="str">
        <f t="shared" si="3"/>
        <v>P475</v>
      </c>
      <c r="F11" s="3">
        <f t="shared" si="4"/>
        <v>63</v>
      </c>
      <c r="G11" t="str">
        <f t="shared" si="5"/>
        <v>229</v>
      </c>
    </row>
    <row r="12" spans="1:7" x14ac:dyDescent="0.25">
      <c r="A12" t="s">
        <v>14</v>
      </c>
      <c r="B12" s="3">
        <f t="shared" ref="B12:B27" si="6">FIND("_Z",A12,9)</f>
        <v>84</v>
      </c>
      <c r="C12" t="str">
        <f t="shared" si="1"/>
        <v>Z331A29C46</v>
      </c>
      <c r="D12" s="3">
        <f t="shared" si="2"/>
        <v>58</v>
      </c>
      <c r="E12" t="str">
        <f t="shared" si="3"/>
        <v>P509</v>
      </c>
      <c r="F12" s="3">
        <f t="shared" si="4"/>
        <v>63</v>
      </c>
      <c r="G12" t="str">
        <f t="shared" si="5"/>
        <v>249</v>
      </c>
    </row>
    <row r="13" spans="1:7" x14ac:dyDescent="0.25">
      <c r="A13" t="s">
        <v>39</v>
      </c>
      <c r="B13" s="3">
        <f t="shared" si="6"/>
        <v>83</v>
      </c>
      <c r="C13" t="str">
        <f t="shared" si="1"/>
        <v>Z351A621DD</v>
      </c>
      <c r="D13" s="3">
        <f t="shared" si="2"/>
        <v>58</v>
      </c>
      <c r="E13" t="str">
        <f t="shared" si="3"/>
        <v>P550</v>
      </c>
      <c r="F13" s="3">
        <f t="shared" si="4"/>
        <v>63</v>
      </c>
      <c r="G13" t="str">
        <f t="shared" si="5"/>
        <v>278</v>
      </c>
    </row>
    <row r="14" spans="1:7" x14ac:dyDescent="0.25">
      <c r="A14" t="s">
        <v>6</v>
      </c>
      <c r="B14" s="3">
        <f t="shared" si="6"/>
        <v>89</v>
      </c>
      <c r="C14" t="str">
        <f t="shared" si="1"/>
        <v>Z4419FAAF4</v>
      </c>
      <c r="D14" s="3">
        <f t="shared" si="2"/>
        <v>58</v>
      </c>
      <c r="E14" t="str">
        <f t="shared" si="3"/>
        <v>P486</v>
      </c>
      <c r="F14" s="3">
        <f t="shared" si="4"/>
        <v>63</v>
      </c>
      <c r="G14" t="str">
        <f t="shared" si="5"/>
        <v>232</v>
      </c>
    </row>
    <row r="15" spans="1:7" x14ac:dyDescent="0.25">
      <c r="A15" t="s">
        <v>30</v>
      </c>
      <c r="B15" s="3">
        <f t="shared" si="6"/>
        <v>83</v>
      </c>
      <c r="C15" t="str">
        <f t="shared" si="1"/>
        <v>Z471A52CB2</v>
      </c>
      <c r="D15" s="3">
        <f t="shared" si="2"/>
        <v>58</v>
      </c>
      <c r="E15" t="str">
        <f t="shared" si="3"/>
        <v>P538</v>
      </c>
      <c r="F15" s="3">
        <f t="shared" si="4"/>
        <v>63</v>
      </c>
      <c r="G15" t="str">
        <f t="shared" si="5"/>
        <v>268</v>
      </c>
    </row>
    <row r="16" spans="1:7" x14ac:dyDescent="0.25">
      <c r="A16" t="s">
        <v>16</v>
      </c>
      <c r="B16" s="3">
        <f t="shared" si="6"/>
        <v>86</v>
      </c>
      <c r="C16" t="str">
        <f t="shared" si="1"/>
        <v>Z5D1A395D9</v>
      </c>
      <c r="D16" s="3">
        <f t="shared" si="2"/>
        <v>58</v>
      </c>
      <c r="E16" t="str">
        <f t="shared" si="3"/>
        <v>P518</v>
      </c>
      <c r="F16" s="3">
        <f t="shared" si="4"/>
        <v>63</v>
      </c>
      <c r="G16" t="str">
        <f t="shared" si="5"/>
        <v>254</v>
      </c>
    </row>
    <row r="17" spans="1:7" x14ac:dyDescent="0.25">
      <c r="A17" t="s">
        <v>17</v>
      </c>
      <c r="B17" s="3">
        <f t="shared" si="6"/>
        <v>81</v>
      </c>
      <c r="C17" t="str">
        <f t="shared" si="1"/>
        <v>Z621A3953C</v>
      </c>
      <c r="D17" s="3">
        <f t="shared" si="2"/>
        <v>58</v>
      </c>
      <c r="E17" t="str">
        <f t="shared" si="3"/>
        <v>P519</v>
      </c>
      <c r="F17" s="3">
        <f t="shared" si="4"/>
        <v>63</v>
      </c>
      <c r="G17" t="str">
        <f t="shared" si="5"/>
        <v>255</v>
      </c>
    </row>
    <row r="18" spans="1:7" x14ac:dyDescent="0.25">
      <c r="A18" t="s">
        <v>12</v>
      </c>
      <c r="B18" s="3">
        <f t="shared" si="6"/>
        <v>83</v>
      </c>
      <c r="C18" t="str">
        <f t="shared" si="1"/>
        <v>Z671465221</v>
      </c>
      <c r="D18" s="3">
        <f t="shared" si="2"/>
        <v>58</v>
      </c>
      <c r="E18" t="str">
        <f t="shared" si="3"/>
        <v>P507</v>
      </c>
      <c r="F18" s="3">
        <f t="shared" si="4"/>
        <v>63</v>
      </c>
      <c r="G18" t="str">
        <f t="shared" si="5"/>
        <v>247</v>
      </c>
    </row>
    <row r="19" spans="1:7" x14ac:dyDescent="0.25">
      <c r="A19" t="s">
        <v>28</v>
      </c>
      <c r="B19" s="3">
        <f t="shared" si="6"/>
        <v>82</v>
      </c>
      <c r="C19" t="str">
        <f t="shared" si="1"/>
        <v>Z672669110</v>
      </c>
      <c r="D19" s="3">
        <f t="shared" si="2"/>
        <v>58</v>
      </c>
      <c r="E19" t="str">
        <f t="shared" si="3"/>
        <v>P533</v>
      </c>
      <c r="F19" s="3">
        <f t="shared" si="4"/>
        <v>63</v>
      </c>
      <c r="G19" t="str">
        <f t="shared" si="5"/>
        <v>266</v>
      </c>
    </row>
    <row r="20" spans="1:7" x14ac:dyDescent="0.25">
      <c r="A20" t="s">
        <v>51</v>
      </c>
      <c r="B20" s="3">
        <f t="shared" si="6"/>
        <v>86</v>
      </c>
      <c r="C20" t="str">
        <f t="shared" si="1"/>
        <v>Z6732797FD</v>
      </c>
      <c r="D20" s="3">
        <f t="shared" si="2"/>
        <v>58</v>
      </c>
      <c r="E20" t="str">
        <f t="shared" si="3"/>
        <v>P563</v>
      </c>
      <c r="F20" s="3">
        <f t="shared" si="4"/>
        <v>63</v>
      </c>
      <c r="G20" t="str">
        <f t="shared" si="5"/>
        <v>291</v>
      </c>
    </row>
    <row r="21" spans="1:7" x14ac:dyDescent="0.25">
      <c r="A21" t="s">
        <v>8</v>
      </c>
      <c r="B21" s="3">
        <f t="shared" si="6"/>
        <v>80</v>
      </c>
      <c r="C21" t="str">
        <f t="shared" si="1"/>
        <v>Z6E1A0B146</v>
      </c>
      <c r="D21" s="3">
        <f t="shared" si="2"/>
        <v>58</v>
      </c>
      <c r="E21" t="str">
        <f t="shared" si="3"/>
        <v>P489</v>
      </c>
      <c r="F21" s="3">
        <f t="shared" si="4"/>
        <v>63</v>
      </c>
      <c r="G21" t="str">
        <f t="shared" si="5"/>
        <v>234</v>
      </c>
    </row>
    <row r="22" spans="1:7" x14ac:dyDescent="0.25">
      <c r="A22" t="s">
        <v>13</v>
      </c>
      <c r="B22" s="3">
        <f t="shared" si="6"/>
        <v>89</v>
      </c>
      <c r="C22" t="str">
        <f t="shared" si="1"/>
        <v>Z751A29D65</v>
      </c>
      <c r="D22" s="3">
        <f t="shared" si="2"/>
        <v>58</v>
      </c>
      <c r="E22" t="str">
        <f t="shared" si="3"/>
        <v>P508</v>
      </c>
      <c r="F22" s="3">
        <f t="shared" si="4"/>
        <v>63</v>
      </c>
      <c r="G22" t="str">
        <f t="shared" si="5"/>
        <v>248</v>
      </c>
    </row>
    <row r="23" spans="1:7" x14ac:dyDescent="0.25">
      <c r="A23" t="s">
        <v>11</v>
      </c>
      <c r="B23" s="3">
        <f t="shared" si="6"/>
        <v>83</v>
      </c>
      <c r="C23" t="str">
        <f t="shared" si="1"/>
        <v>Z791A29D7E</v>
      </c>
      <c r="D23" s="3">
        <f t="shared" si="2"/>
        <v>58</v>
      </c>
      <c r="E23" t="str">
        <f t="shared" si="3"/>
        <v>P506</v>
      </c>
      <c r="F23" s="3">
        <f t="shared" si="4"/>
        <v>63</v>
      </c>
      <c r="G23" t="str">
        <f t="shared" si="5"/>
        <v>246</v>
      </c>
    </row>
    <row r="24" spans="1:7" x14ac:dyDescent="0.25">
      <c r="A24" t="s">
        <v>44</v>
      </c>
      <c r="B24" s="3">
        <f t="shared" si="6"/>
        <v>83</v>
      </c>
      <c r="C24" t="str">
        <f t="shared" si="1"/>
        <v>Z791A62095</v>
      </c>
      <c r="D24" s="3">
        <f t="shared" si="2"/>
        <v>58</v>
      </c>
      <c r="E24" t="str">
        <f t="shared" si="3"/>
        <v>P555</v>
      </c>
      <c r="F24" s="3">
        <f t="shared" si="4"/>
        <v>63</v>
      </c>
      <c r="G24" t="str">
        <f t="shared" si="5"/>
        <v>283</v>
      </c>
    </row>
    <row r="25" spans="1:7" x14ac:dyDescent="0.25">
      <c r="A25" t="s">
        <v>9</v>
      </c>
      <c r="B25" s="3">
        <f t="shared" si="6"/>
        <v>77</v>
      </c>
      <c r="C25" t="str">
        <f t="shared" si="1"/>
        <v>Z7C1A14919</v>
      </c>
      <c r="D25" s="3">
        <f t="shared" si="2"/>
        <v>58</v>
      </c>
      <c r="E25" t="str">
        <f t="shared" si="3"/>
        <v>P493</v>
      </c>
      <c r="F25" s="3">
        <f t="shared" si="4"/>
        <v>63</v>
      </c>
      <c r="G25" t="str">
        <f t="shared" si="5"/>
        <v>235</v>
      </c>
    </row>
    <row r="26" spans="1:7" x14ac:dyDescent="0.25">
      <c r="A26" t="s">
        <v>5</v>
      </c>
      <c r="B26" s="3">
        <f t="shared" si="6"/>
        <v>90</v>
      </c>
      <c r="C26" t="str">
        <f t="shared" si="1"/>
        <v>Z7D19F70C8</v>
      </c>
      <c r="D26" s="3">
        <f t="shared" si="2"/>
        <v>58</v>
      </c>
      <c r="E26" t="str">
        <f t="shared" si="3"/>
        <v>P482</v>
      </c>
      <c r="F26" s="3">
        <f t="shared" si="4"/>
        <v>63</v>
      </c>
      <c r="G26" t="str">
        <f t="shared" si="5"/>
        <v>231</v>
      </c>
    </row>
    <row r="27" spans="1:7" x14ac:dyDescent="0.25">
      <c r="A27" t="s">
        <v>34</v>
      </c>
      <c r="B27" s="3">
        <f t="shared" si="6"/>
        <v>90</v>
      </c>
      <c r="C27" t="str">
        <f t="shared" si="1"/>
        <v>Z7E1A623E4</v>
      </c>
      <c r="D27" s="3">
        <f t="shared" si="2"/>
        <v>58</v>
      </c>
      <c r="E27" t="str">
        <f t="shared" si="3"/>
        <v>P544</v>
      </c>
      <c r="F27" s="3">
        <f t="shared" si="4"/>
        <v>63</v>
      </c>
      <c r="G27" t="str">
        <f t="shared" si="5"/>
        <v>272</v>
      </c>
    </row>
    <row r="28" spans="1:7" x14ac:dyDescent="0.25">
      <c r="A28" t="s">
        <v>4</v>
      </c>
      <c r="B28" s="3">
        <f>FIND("_Z",A28)</f>
        <v>81</v>
      </c>
      <c r="C28" t="str">
        <f t="shared" si="1"/>
        <v>Z8519F70FA</v>
      </c>
      <c r="D28" s="3">
        <f t="shared" si="2"/>
        <v>58</v>
      </c>
      <c r="E28" t="str">
        <f t="shared" si="3"/>
        <v>P481</v>
      </c>
      <c r="F28" s="3">
        <f t="shared" si="4"/>
        <v>63</v>
      </c>
      <c r="G28" t="str">
        <f t="shared" si="5"/>
        <v>230</v>
      </c>
    </row>
    <row r="29" spans="1:7" x14ac:dyDescent="0.25">
      <c r="A29" t="s">
        <v>23</v>
      </c>
      <c r="B29" s="3">
        <f t="shared" ref="B29:B52" si="7">FIND("_Z",A29,9)</f>
        <v>89</v>
      </c>
      <c r="C29" t="str">
        <f t="shared" si="1"/>
        <v>Z8B1A40932</v>
      </c>
      <c r="D29" s="3">
        <f t="shared" si="2"/>
        <v>58</v>
      </c>
      <c r="E29" t="str">
        <f t="shared" si="3"/>
        <v>P525</v>
      </c>
      <c r="F29" s="3">
        <f t="shared" si="4"/>
        <v>63</v>
      </c>
      <c r="G29" t="str">
        <f t="shared" si="5"/>
        <v>261</v>
      </c>
    </row>
    <row r="30" spans="1:7" x14ac:dyDescent="0.25">
      <c r="A30" t="s">
        <v>43</v>
      </c>
      <c r="B30" s="3">
        <f t="shared" si="7"/>
        <v>83</v>
      </c>
      <c r="C30" t="str">
        <f t="shared" si="1"/>
        <v>Z921A62075</v>
      </c>
      <c r="D30" s="3">
        <f t="shared" si="2"/>
        <v>58</v>
      </c>
      <c r="E30" t="str">
        <f t="shared" si="3"/>
        <v>P554</v>
      </c>
      <c r="F30" s="3">
        <f t="shared" si="4"/>
        <v>63</v>
      </c>
      <c r="G30" t="str">
        <f t="shared" si="5"/>
        <v>282</v>
      </c>
    </row>
    <row r="31" spans="1:7" x14ac:dyDescent="0.25">
      <c r="A31" t="s">
        <v>54</v>
      </c>
      <c r="B31" s="3">
        <f t="shared" si="7"/>
        <v>90</v>
      </c>
      <c r="C31" t="str">
        <f t="shared" si="1"/>
        <v>Z951A799C4</v>
      </c>
      <c r="D31" s="3">
        <f t="shared" si="2"/>
        <v>58</v>
      </c>
      <c r="E31" t="str">
        <f t="shared" si="3"/>
        <v>P568</v>
      </c>
      <c r="F31" s="3">
        <f t="shared" si="4"/>
        <v>63</v>
      </c>
      <c r="G31" t="str">
        <f t="shared" si="5"/>
        <v>294</v>
      </c>
    </row>
    <row r="32" spans="1:7" x14ac:dyDescent="0.25">
      <c r="A32" t="s">
        <v>53</v>
      </c>
      <c r="B32" s="3">
        <f t="shared" si="7"/>
        <v>79</v>
      </c>
      <c r="C32" t="str">
        <f t="shared" si="1"/>
        <v>Z9D1A799F6</v>
      </c>
      <c r="D32" s="3">
        <f t="shared" si="2"/>
        <v>58</v>
      </c>
      <c r="E32" t="str">
        <f t="shared" si="3"/>
        <v>P567</v>
      </c>
      <c r="F32" s="3">
        <f t="shared" si="4"/>
        <v>63</v>
      </c>
      <c r="G32" t="str">
        <f t="shared" si="5"/>
        <v>293</v>
      </c>
    </row>
    <row r="33" spans="1:7" x14ac:dyDescent="0.25">
      <c r="A33" t="s">
        <v>21</v>
      </c>
      <c r="B33" s="3">
        <f t="shared" si="7"/>
        <v>84</v>
      </c>
      <c r="C33" t="str">
        <f t="shared" ref="C33:C52" si="8">MID(A33,B33+1,10)</f>
        <v>ZA21A3F6E2</v>
      </c>
      <c r="D33" s="3">
        <f t="shared" ref="D33:D52" si="9">FIND("\P",A33)</f>
        <v>58</v>
      </c>
      <c r="E33" t="str">
        <f t="shared" ref="E33:E52" si="10">MID(A33,D33+1,4)</f>
        <v>P523</v>
      </c>
      <c r="F33" s="3">
        <f t="shared" ref="F33:F52" si="11">FIND("_Ord",A33)</f>
        <v>63</v>
      </c>
      <c r="G33" t="str">
        <f t="shared" ref="G33:G52" si="12">MID(A33,F33+4,3)</f>
        <v>259</v>
      </c>
    </row>
    <row r="34" spans="1:7" x14ac:dyDescent="0.25">
      <c r="A34" t="s">
        <v>46</v>
      </c>
      <c r="B34" s="3">
        <f t="shared" si="7"/>
        <v>82</v>
      </c>
      <c r="C34" t="str">
        <f t="shared" si="8"/>
        <v>ZA21A620D9</v>
      </c>
      <c r="D34" s="3">
        <f t="shared" si="9"/>
        <v>58</v>
      </c>
      <c r="E34" t="str">
        <f t="shared" si="10"/>
        <v>P557</v>
      </c>
      <c r="F34" s="3">
        <f t="shared" si="11"/>
        <v>63</v>
      </c>
      <c r="G34" t="str">
        <f t="shared" si="12"/>
        <v>285</v>
      </c>
    </row>
    <row r="35" spans="1:7" x14ac:dyDescent="0.25">
      <c r="A35" t="s">
        <v>25</v>
      </c>
      <c r="B35" s="3">
        <f t="shared" si="7"/>
        <v>82</v>
      </c>
      <c r="C35" t="str">
        <f t="shared" si="8"/>
        <v>ZA41A40912</v>
      </c>
      <c r="D35" s="3">
        <f t="shared" si="9"/>
        <v>58</v>
      </c>
      <c r="E35" t="str">
        <f t="shared" si="10"/>
        <v>P527</v>
      </c>
      <c r="F35" s="3">
        <f t="shared" si="11"/>
        <v>63</v>
      </c>
      <c r="G35" t="str">
        <f t="shared" si="12"/>
        <v>263</v>
      </c>
    </row>
    <row r="36" spans="1:7" x14ac:dyDescent="0.25">
      <c r="A36" t="s">
        <v>33</v>
      </c>
      <c r="B36" s="3">
        <f t="shared" si="7"/>
        <v>70</v>
      </c>
      <c r="C36" t="str">
        <f t="shared" si="8"/>
        <v>ZAC SISTEM</v>
      </c>
      <c r="D36" s="3">
        <f t="shared" si="9"/>
        <v>58</v>
      </c>
      <c r="E36" t="str">
        <f t="shared" si="10"/>
        <v>P541</v>
      </c>
      <c r="F36" s="3">
        <f t="shared" si="11"/>
        <v>63</v>
      </c>
      <c r="G36" t="str">
        <f t="shared" si="12"/>
        <v>271</v>
      </c>
    </row>
    <row r="37" spans="1:7" x14ac:dyDescent="0.25">
      <c r="A37" t="s">
        <v>45</v>
      </c>
      <c r="B37" s="3">
        <f t="shared" si="7"/>
        <v>79</v>
      </c>
      <c r="C37" t="str">
        <f t="shared" si="8"/>
        <v>ZB01A620B3</v>
      </c>
      <c r="D37" s="3">
        <f t="shared" si="9"/>
        <v>58</v>
      </c>
      <c r="E37" t="str">
        <f t="shared" si="10"/>
        <v>P556</v>
      </c>
      <c r="F37" s="3">
        <f t="shared" si="11"/>
        <v>63</v>
      </c>
      <c r="G37" t="str">
        <f t="shared" si="12"/>
        <v>284</v>
      </c>
    </row>
    <row r="38" spans="1:7" x14ac:dyDescent="0.25">
      <c r="A38" t="s">
        <v>41</v>
      </c>
      <c r="B38" s="3">
        <f t="shared" si="7"/>
        <v>83</v>
      </c>
      <c r="C38" t="str">
        <f t="shared" si="8"/>
        <v>ZB01A621AE</v>
      </c>
      <c r="D38" s="3">
        <f t="shared" si="9"/>
        <v>58</v>
      </c>
      <c r="E38" t="str">
        <f t="shared" si="10"/>
        <v>P552</v>
      </c>
      <c r="F38" s="3">
        <f t="shared" si="11"/>
        <v>63</v>
      </c>
      <c r="G38" t="str">
        <f t="shared" si="12"/>
        <v>280</v>
      </c>
    </row>
    <row r="39" spans="1:7" x14ac:dyDescent="0.25">
      <c r="A39" t="s">
        <v>19</v>
      </c>
      <c r="B39" s="3">
        <f t="shared" si="7"/>
        <v>85</v>
      </c>
      <c r="C39" t="str">
        <f t="shared" si="8"/>
        <v>ZB81A3CBCA</v>
      </c>
      <c r="D39" s="3">
        <f t="shared" si="9"/>
        <v>58</v>
      </c>
      <c r="E39" t="str">
        <f t="shared" si="10"/>
        <v>P521</v>
      </c>
      <c r="F39" s="3">
        <f t="shared" si="11"/>
        <v>63</v>
      </c>
      <c r="G39" t="str">
        <f t="shared" si="12"/>
        <v>257</v>
      </c>
    </row>
    <row r="40" spans="1:7" x14ac:dyDescent="0.25">
      <c r="A40" t="s">
        <v>29</v>
      </c>
      <c r="B40" s="3">
        <f t="shared" si="7"/>
        <v>92</v>
      </c>
      <c r="C40" t="str">
        <f t="shared" si="8"/>
        <v>ZB91A52C0C</v>
      </c>
      <c r="D40" s="3">
        <f t="shared" si="9"/>
        <v>58</v>
      </c>
      <c r="E40" t="str">
        <f t="shared" si="10"/>
        <v>P537</v>
      </c>
      <c r="F40" s="3">
        <f t="shared" si="11"/>
        <v>63</v>
      </c>
      <c r="G40" t="str">
        <f t="shared" si="12"/>
        <v>267</v>
      </c>
    </row>
    <row r="41" spans="1:7" x14ac:dyDescent="0.25">
      <c r="A41" t="s">
        <v>48</v>
      </c>
      <c r="B41" s="3">
        <f t="shared" si="7"/>
        <v>82</v>
      </c>
      <c r="C41" t="str">
        <f t="shared" si="8"/>
        <v>ZBD1A62143</v>
      </c>
      <c r="D41" s="3">
        <f t="shared" si="9"/>
        <v>58</v>
      </c>
      <c r="E41" t="str">
        <f t="shared" si="10"/>
        <v>P559</v>
      </c>
      <c r="F41" s="3">
        <f t="shared" si="11"/>
        <v>63</v>
      </c>
      <c r="G41" t="str">
        <f t="shared" si="12"/>
        <v>287</v>
      </c>
    </row>
    <row r="42" spans="1:7" x14ac:dyDescent="0.25">
      <c r="A42" t="s">
        <v>32</v>
      </c>
      <c r="B42" s="3">
        <f t="shared" si="7"/>
        <v>82</v>
      </c>
      <c r="C42" t="str">
        <f t="shared" si="8"/>
        <v>ZC11A52C3E</v>
      </c>
      <c r="D42" s="3">
        <f t="shared" si="9"/>
        <v>58</v>
      </c>
      <c r="E42" t="str">
        <f t="shared" si="10"/>
        <v>P540</v>
      </c>
      <c r="F42" s="3">
        <f t="shared" si="11"/>
        <v>63</v>
      </c>
      <c r="G42" t="str">
        <f t="shared" si="12"/>
        <v>270</v>
      </c>
    </row>
    <row r="43" spans="1:7" x14ac:dyDescent="0.25">
      <c r="A43" t="s">
        <v>38</v>
      </c>
      <c r="B43" s="3">
        <f t="shared" si="7"/>
        <v>83</v>
      </c>
      <c r="C43" t="str">
        <f t="shared" si="8"/>
        <v>ZC11A621F5</v>
      </c>
      <c r="D43" s="3">
        <f t="shared" si="9"/>
        <v>58</v>
      </c>
      <c r="E43" t="str">
        <f t="shared" si="10"/>
        <v>P549</v>
      </c>
      <c r="F43" s="3">
        <f t="shared" si="11"/>
        <v>63</v>
      </c>
      <c r="G43" t="str">
        <f t="shared" si="12"/>
        <v>277</v>
      </c>
    </row>
    <row r="44" spans="1:7" x14ac:dyDescent="0.25">
      <c r="A44" t="s">
        <v>36</v>
      </c>
      <c r="B44" s="3">
        <f t="shared" si="7"/>
        <v>82</v>
      </c>
      <c r="C44" t="str">
        <f t="shared" si="8"/>
        <v>ZC81A62244</v>
      </c>
      <c r="D44" s="3">
        <f t="shared" si="9"/>
        <v>58</v>
      </c>
      <c r="E44" t="str">
        <f t="shared" si="10"/>
        <v>P546</v>
      </c>
      <c r="F44" s="3">
        <f t="shared" si="11"/>
        <v>63</v>
      </c>
      <c r="G44" t="str">
        <f t="shared" si="12"/>
        <v>274</v>
      </c>
    </row>
    <row r="45" spans="1:7" x14ac:dyDescent="0.25">
      <c r="A45" t="s">
        <v>49</v>
      </c>
      <c r="B45" s="3">
        <f t="shared" si="7"/>
        <v>82</v>
      </c>
      <c r="C45" t="str">
        <f t="shared" si="8"/>
        <v>ZCC1A62162</v>
      </c>
      <c r="D45" s="3">
        <f t="shared" si="9"/>
        <v>58</v>
      </c>
      <c r="E45" t="str">
        <f t="shared" si="10"/>
        <v>P560</v>
      </c>
      <c r="F45" s="3">
        <f t="shared" si="11"/>
        <v>63</v>
      </c>
      <c r="G45" t="str">
        <f t="shared" si="12"/>
        <v>288</v>
      </c>
    </row>
    <row r="46" spans="1:7" x14ac:dyDescent="0.25">
      <c r="A46" t="s">
        <v>27</v>
      </c>
      <c r="B46" s="3">
        <f t="shared" si="7"/>
        <v>95</v>
      </c>
      <c r="C46" t="str">
        <f t="shared" si="8"/>
        <v>ZD51A4A56D</v>
      </c>
      <c r="D46" s="3">
        <f t="shared" si="9"/>
        <v>58</v>
      </c>
      <c r="E46" t="str">
        <f t="shared" si="10"/>
        <v>P530</v>
      </c>
      <c r="F46" s="3">
        <f t="shared" si="11"/>
        <v>63</v>
      </c>
      <c r="G46" t="str">
        <f t="shared" si="12"/>
        <v>265</v>
      </c>
    </row>
    <row r="47" spans="1:7" x14ac:dyDescent="0.25">
      <c r="A47" t="s">
        <v>35</v>
      </c>
      <c r="B47" s="3">
        <f t="shared" si="7"/>
        <v>82</v>
      </c>
      <c r="C47" t="str">
        <f t="shared" si="8"/>
        <v>ZD71A62263</v>
      </c>
      <c r="D47" s="3">
        <f t="shared" si="9"/>
        <v>58</v>
      </c>
      <c r="E47" t="str">
        <f t="shared" si="10"/>
        <v>P545</v>
      </c>
      <c r="F47" s="3">
        <f t="shared" si="11"/>
        <v>63</v>
      </c>
      <c r="G47" t="str">
        <f t="shared" si="12"/>
        <v>273</v>
      </c>
    </row>
    <row r="48" spans="1:7" x14ac:dyDescent="0.25">
      <c r="A48" t="s">
        <v>15</v>
      </c>
      <c r="B48" s="3">
        <f t="shared" si="7"/>
        <v>78</v>
      </c>
      <c r="C48" t="str">
        <f t="shared" si="8"/>
        <v>ZDA1A29A39</v>
      </c>
      <c r="D48" s="3">
        <f t="shared" si="9"/>
        <v>58</v>
      </c>
      <c r="E48" t="str">
        <f t="shared" si="10"/>
        <v>P511</v>
      </c>
      <c r="F48" s="3">
        <f t="shared" si="11"/>
        <v>63</v>
      </c>
      <c r="G48" t="str">
        <f t="shared" si="12"/>
        <v>250</v>
      </c>
    </row>
    <row r="49" spans="1:7" x14ac:dyDescent="0.25">
      <c r="A49" t="s">
        <v>7</v>
      </c>
      <c r="B49" s="3">
        <f t="shared" si="7"/>
        <v>84</v>
      </c>
      <c r="C49" t="str">
        <f t="shared" si="8"/>
        <v>ZEA19FAC8E</v>
      </c>
      <c r="D49" s="3">
        <f t="shared" si="9"/>
        <v>58</v>
      </c>
      <c r="E49" t="str">
        <f t="shared" si="10"/>
        <v>P487</v>
      </c>
      <c r="F49" s="3">
        <f t="shared" si="11"/>
        <v>63</v>
      </c>
      <c r="G49" t="str">
        <f t="shared" si="12"/>
        <v>233</v>
      </c>
    </row>
    <row r="50" spans="1:7" x14ac:dyDescent="0.25">
      <c r="A50" t="s">
        <v>26</v>
      </c>
      <c r="B50" s="3">
        <f t="shared" si="7"/>
        <v>82</v>
      </c>
      <c r="C50" t="str">
        <f t="shared" si="8"/>
        <v>ZEB1A44A4A</v>
      </c>
      <c r="D50" s="3">
        <f t="shared" si="9"/>
        <v>58</v>
      </c>
      <c r="E50" t="str">
        <f t="shared" si="10"/>
        <v>P529</v>
      </c>
      <c r="F50" s="3">
        <f t="shared" si="11"/>
        <v>63</v>
      </c>
      <c r="G50" t="str">
        <f t="shared" si="12"/>
        <v>264</v>
      </c>
    </row>
    <row r="51" spans="1:7" x14ac:dyDescent="0.25">
      <c r="A51" t="s">
        <v>50</v>
      </c>
      <c r="B51" s="3">
        <f t="shared" si="7"/>
        <v>83</v>
      </c>
      <c r="C51" t="str">
        <f t="shared" si="8"/>
        <v>ZF11A6218D</v>
      </c>
      <c r="D51" s="3">
        <f t="shared" si="9"/>
        <v>58</v>
      </c>
      <c r="E51" t="str">
        <f t="shared" si="10"/>
        <v>P561</v>
      </c>
      <c r="F51" s="3">
        <f t="shared" si="11"/>
        <v>63</v>
      </c>
      <c r="G51" t="str">
        <f t="shared" si="12"/>
        <v>289</v>
      </c>
    </row>
    <row r="52" spans="1:7" x14ac:dyDescent="0.25">
      <c r="A52" t="s">
        <v>31</v>
      </c>
      <c r="B52" s="3">
        <f t="shared" si="7"/>
        <v>79</v>
      </c>
      <c r="C52" t="str">
        <f t="shared" si="8"/>
        <v>ZF81A52C5C</v>
      </c>
      <c r="D52" s="3">
        <f t="shared" si="9"/>
        <v>58</v>
      </c>
      <c r="E52" t="str">
        <f t="shared" si="10"/>
        <v>P539</v>
      </c>
      <c r="F52" s="3">
        <f t="shared" si="11"/>
        <v>63</v>
      </c>
      <c r="G52" t="str">
        <f t="shared" si="12"/>
        <v>269</v>
      </c>
    </row>
  </sheetData>
  <sheetProtection algorithmName="SHA-512" hashValue="69GU942iPGwixN1gAXZdV3ZGaCCRT7diD/Czj+0gR6dFFfiw5SRXEjwSU431L8IX5F/GWdaNoDfag02RZrMsxQ==" saltValue="LvNYtLk7va/spv295NQ5gw==" spinCount="100000" sheet="1" objects="1" scenarios="1"/>
  <sortState ref="A1:G52">
    <sortCondition ref="C1:C5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71"/>
  <sheetViews>
    <sheetView topLeftCell="A67" zoomScale="70" zoomScaleNormal="70" workbookViewId="0">
      <pane xSplit="1" topLeftCell="B1" activePane="topRight" state="frozen"/>
      <selection pane="topRight" activeCell="B482" sqref="B482"/>
    </sheetView>
  </sheetViews>
  <sheetFormatPr defaultColWidth="8.85546875" defaultRowHeight="15" x14ac:dyDescent="0.25"/>
  <cols>
    <col min="1" max="1" width="14.28515625" style="1" customWidth="1"/>
    <col min="2" max="2" width="90.85546875" style="2" customWidth="1"/>
    <col min="3" max="3" width="14.7109375" style="31" customWidth="1"/>
    <col min="4" max="5" width="6.7109375" style="6" customWidth="1"/>
    <col min="6" max="6" width="8.42578125" style="4" customWidth="1"/>
    <col min="7" max="7" width="36.5703125" style="2" bestFit="1" customWidth="1"/>
    <col min="8" max="8" width="11.5703125" style="67" customWidth="1"/>
    <col min="9" max="9" width="13.7109375" style="5" customWidth="1"/>
    <col min="10" max="11" width="8.85546875" style="6"/>
    <col min="12" max="12" width="10" style="2" customWidth="1"/>
    <col min="13" max="13" width="12.7109375" style="19" bestFit="1" customWidth="1"/>
    <col min="14" max="14" width="14.28515625" style="19" customWidth="1"/>
    <col min="15" max="15" width="13.42578125" style="19" customWidth="1"/>
    <col min="16" max="16" width="12.7109375" style="19" customWidth="1"/>
    <col min="17" max="17" width="11.7109375" style="13" customWidth="1"/>
    <col min="18" max="28" width="8.85546875" style="13"/>
    <col min="29" max="16384" width="8.85546875" style="2"/>
  </cols>
  <sheetData>
    <row r="1" spans="1:28" ht="15.75" thickBot="1" x14ac:dyDescent="0.3">
      <c r="A1" s="53" t="s">
        <v>0</v>
      </c>
      <c r="B1" s="53" t="s">
        <v>55</v>
      </c>
      <c r="C1" s="54" t="s">
        <v>56</v>
      </c>
      <c r="D1" s="55" t="s">
        <v>57</v>
      </c>
      <c r="E1" s="55" t="s">
        <v>58</v>
      </c>
      <c r="F1" s="53" t="s">
        <v>59</v>
      </c>
      <c r="G1" s="53" t="s">
        <v>60</v>
      </c>
      <c r="H1" s="56" t="s">
        <v>61</v>
      </c>
      <c r="I1" s="57" t="s">
        <v>62</v>
      </c>
      <c r="J1" s="57" t="s">
        <v>65</v>
      </c>
      <c r="K1" s="58" t="s">
        <v>66</v>
      </c>
      <c r="L1" s="57" t="s">
        <v>63</v>
      </c>
      <c r="M1" s="59" t="s">
        <v>61</v>
      </c>
      <c r="N1" s="60" t="s">
        <v>87</v>
      </c>
      <c r="O1" s="61" t="s">
        <v>88</v>
      </c>
      <c r="P1" s="62" t="s">
        <v>1215</v>
      </c>
      <c r="Q1" s="63" t="s">
        <v>84</v>
      </c>
      <c r="R1" s="64" t="s">
        <v>85</v>
      </c>
      <c r="S1" s="63" t="s">
        <v>86</v>
      </c>
      <c r="T1" s="63" t="s">
        <v>89</v>
      </c>
      <c r="U1" s="63" t="s">
        <v>90</v>
      </c>
      <c r="V1" s="63" t="s">
        <v>91</v>
      </c>
      <c r="W1" s="63" t="s">
        <v>92</v>
      </c>
      <c r="X1" s="63" t="s">
        <v>93</v>
      </c>
      <c r="Y1" s="63" t="s">
        <v>94</v>
      </c>
      <c r="Z1" s="63" t="s">
        <v>95</v>
      </c>
      <c r="AA1" s="63" t="s">
        <v>96</v>
      </c>
      <c r="AB1" s="65" t="s">
        <v>97</v>
      </c>
    </row>
    <row r="2" spans="1:28" x14ac:dyDescent="0.25">
      <c r="A2" s="8">
        <v>6488813100</v>
      </c>
      <c r="B2" s="2" t="s">
        <v>135</v>
      </c>
      <c r="C2" s="31">
        <v>42334</v>
      </c>
      <c r="D2" s="66">
        <f t="shared" ref="D2:D65" si="0">MONTH(C2)</f>
        <v>11</v>
      </c>
      <c r="E2" s="66">
        <f t="shared" ref="E2:E65" si="1">YEAR(C2)</f>
        <v>2015</v>
      </c>
      <c r="F2" s="23">
        <f t="shared" ref="F2:F65" si="2">FIND("-",B2,5)</f>
        <v>14</v>
      </c>
      <c r="G2" s="24" t="str">
        <f t="shared" ref="G2:G10" si="3">LEFT(B2,F2-2)</f>
        <v>A2A AMBIENTE</v>
      </c>
      <c r="H2" s="67">
        <v>80000</v>
      </c>
      <c r="I2" s="5" t="s">
        <v>1</v>
      </c>
      <c r="J2" s="6" t="s">
        <v>64</v>
      </c>
      <c r="K2" s="68" t="s">
        <v>98</v>
      </c>
      <c r="L2" s="6"/>
      <c r="M2" s="69">
        <f>+H2</f>
        <v>80000</v>
      </c>
      <c r="N2" s="19">
        <f>+SUM(P2:R2)</f>
        <v>0</v>
      </c>
      <c r="O2" s="20">
        <f>+M2-N2</f>
        <v>80000</v>
      </c>
      <c r="AB2" s="15"/>
    </row>
    <row r="3" spans="1:28" x14ac:dyDescent="0.25">
      <c r="A3" s="1" t="s">
        <v>136</v>
      </c>
      <c r="B3" s="2" t="s">
        <v>137</v>
      </c>
      <c r="C3" s="31">
        <v>42353</v>
      </c>
      <c r="D3" s="66">
        <f t="shared" si="0"/>
        <v>12</v>
      </c>
      <c r="E3" s="66">
        <f t="shared" si="1"/>
        <v>2015</v>
      </c>
      <c r="F3" s="23">
        <f t="shared" si="2"/>
        <v>14</v>
      </c>
      <c r="G3" s="24" t="str">
        <f t="shared" si="3"/>
        <v>A2A AMBIENTE</v>
      </c>
      <c r="H3" s="67">
        <v>500000</v>
      </c>
      <c r="I3" s="5" t="s">
        <v>1</v>
      </c>
      <c r="J3" s="6" t="s">
        <v>138</v>
      </c>
      <c r="K3" s="68" t="s">
        <v>103</v>
      </c>
      <c r="L3" s="6"/>
      <c r="M3" s="69">
        <f t="shared" ref="M3:M66" si="4">+H3</f>
        <v>500000</v>
      </c>
      <c r="N3" s="19">
        <f t="shared" ref="N3:N66" si="5">+SUM(P3:R3)</f>
        <v>0</v>
      </c>
      <c r="O3" s="20">
        <f t="shared" ref="O3:O66" si="6">+M3-N3</f>
        <v>500000</v>
      </c>
      <c r="AB3" s="15"/>
    </row>
    <row r="4" spans="1:28" x14ac:dyDescent="0.25">
      <c r="A4" s="1" t="s">
        <v>139</v>
      </c>
      <c r="B4" s="2" t="s">
        <v>140</v>
      </c>
      <c r="C4" s="31">
        <v>42373</v>
      </c>
      <c r="D4" s="66">
        <f t="shared" si="0"/>
        <v>1</v>
      </c>
      <c r="E4" s="66">
        <f t="shared" si="1"/>
        <v>2016</v>
      </c>
      <c r="F4" s="23">
        <f t="shared" si="2"/>
        <v>20</v>
      </c>
      <c r="G4" s="24" t="str">
        <f t="shared" si="3"/>
        <v>Avv/ COPPETTI ALDO</v>
      </c>
      <c r="H4" s="67">
        <v>20000</v>
      </c>
      <c r="I4" s="5" t="s">
        <v>1</v>
      </c>
      <c r="J4" s="70" t="s">
        <v>99</v>
      </c>
      <c r="K4" s="70" t="s">
        <v>99</v>
      </c>
      <c r="M4" s="69">
        <f t="shared" si="4"/>
        <v>20000</v>
      </c>
      <c r="N4" s="19">
        <f t="shared" si="5"/>
        <v>0</v>
      </c>
      <c r="O4" s="20">
        <f t="shared" si="6"/>
        <v>20000</v>
      </c>
      <c r="AB4" s="15"/>
    </row>
    <row r="5" spans="1:28" x14ac:dyDescent="0.25">
      <c r="A5" s="1" t="s">
        <v>141</v>
      </c>
      <c r="B5" s="2" t="s">
        <v>142</v>
      </c>
      <c r="C5" s="31">
        <v>42373</v>
      </c>
      <c r="D5" s="66">
        <f t="shared" si="0"/>
        <v>1</v>
      </c>
      <c r="E5" s="66">
        <f t="shared" si="1"/>
        <v>2016</v>
      </c>
      <c r="F5" s="23">
        <f t="shared" si="2"/>
        <v>16</v>
      </c>
      <c r="G5" s="24" t="str">
        <f t="shared" si="3"/>
        <v>OIKOS PROGETTI</v>
      </c>
      <c r="H5" s="67">
        <v>18450</v>
      </c>
      <c r="I5" s="5" t="s">
        <v>1</v>
      </c>
      <c r="J5" s="70" t="s">
        <v>99</v>
      </c>
      <c r="K5" s="70" t="s">
        <v>99</v>
      </c>
      <c r="M5" s="69">
        <f t="shared" si="4"/>
        <v>18450</v>
      </c>
      <c r="N5" s="19">
        <f t="shared" si="5"/>
        <v>0</v>
      </c>
      <c r="O5" s="20">
        <f t="shared" si="6"/>
        <v>18450</v>
      </c>
      <c r="AB5" s="15"/>
    </row>
    <row r="6" spans="1:28" x14ac:dyDescent="0.25">
      <c r="A6" s="1" t="s">
        <v>143</v>
      </c>
      <c r="B6" s="2" t="s">
        <v>144</v>
      </c>
      <c r="C6" s="31">
        <v>42376</v>
      </c>
      <c r="D6" s="66">
        <f t="shared" si="0"/>
        <v>1</v>
      </c>
      <c r="E6" s="66">
        <f t="shared" si="1"/>
        <v>2016</v>
      </c>
      <c r="F6" s="23">
        <f t="shared" si="2"/>
        <v>11</v>
      </c>
      <c r="G6" s="24" t="str">
        <f t="shared" si="3"/>
        <v>ANDROMEDA</v>
      </c>
      <c r="H6" s="67">
        <v>8001</v>
      </c>
      <c r="I6" s="5" t="s">
        <v>1</v>
      </c>
      <c r="J6" s="70" t="s">
        <v>99</v>
      </c>
      <c r="K6" s="70" t="s">
        <v>99</v>
      </c>
      <c r="M6" s="69">
        <f t="shared" si="4"/>
        <v>8001</v>
      </c>
      <c r="N6" s="19">
        <f t="shared" si="5"/>
        <v>0</v>
      </c>
      <c r="O6" s="20">
        <f t="shared" si="6"/>
        <v>8001</v>
      </c>
      <c r="AB6" s="15"/>
    </row>
    <row r="7" spans="1:28" x14ac:dyDescent="0.25">
      <c r="A7" s="1" t="s">
        <v>145</v>
      </c>
      <c r="B7" s="2" t="s">
        <v>146</v>
      </c>
      <c r="C7" s="31">
        <v>42376</v>
      </c>
      <c r="D7" s="66">
        <f t="shared" si="0"/>
        <v>1</v>
      </c>
      <c r="E7" s="66">
        <f t="shared" si="1"/>
        <v>2016</v>
      </c>
      <c r="F7" s="23">
        <f t="shared" si="2"/>
        <v>11</v>
      </c>
      <c r="G7" s="24" t="str">
        <f t="shared" si="3"/>
        <v>ANDROMEDA</v>
      </c>
      <c r="H7" s="67">
        <v>13220</v>
      </c>
      <c r="I7" s="5" t="s">
        <v>1</v>
      </c>
      <c r="J7" s="70" t="s">
        <v>99</v>
      </c>
      <c r="K7" s="70" t="s">
        <v>99</v>
      </c>
      <c r="M7" s="69">
        <f t="shared" si="4"/>
        <v>13220</v>
      </c>
      <c r="N7" s="19">
        <f t="shared" si="5"/>
        <v>0</v>
      </c>
      <c r="O7" s="20">
        <f t="shared" si="6"/>
        <v>13220</v>
      </c>
      <c r="AB7" s="15"/>
    </row>
    <row r="8" spans="1:28" x14ac:dyDescent="0.25">
      <c r="A8" s="1" t="s">
        <v>147</v>
      </c>
      <c r="B8" s="2" t="s">
        <v>148</v>
      </c>
      <c r="C8" s="31">
        <v>42376</v>
      </c>
      <c r="D8" s="66">
        <f t="shared" si="0"/>
        <v>1</v>
      </c>
      <c r="E8" s="66">
        <f t="shared" si="1"/>
        <v>2016</v>
      </c>
      <c r="F8" s="23">
        <f t="shared" si="2"/>
        <v>11</v>
      </c>
      <c r="G8" s="24" t="str">
        <f t="shared" si="3"/>
        <v>ANDROMEDA</v>
      </c>
      <c r="H8" s="67">
        <v>21415</v>
      </c>
      <c r="I8" s="5" t="s">
        <v>1</v>
      </c>
      <c r="J8" s="70" t="s">
        <v>99</v>
      </c>
      <c r="K8" s="70" t="s">
        <v>99</v>
      </c>
      <c r="M8" s="69">
        <f t="shared" si="4"/>
        <v>21415</v>
      </c>
      <c r="N8" s="19">
        <f t="shared" si="5"/>
        <v>0</v>
      </c>
      <c r="O8" s="20">
        <f t="shared" si="6"/>
        <v>21415</v>
      </c>
      <c r="AB8" s="15"/>
    </row>
    <row r="9" spans="1:28" x14ac:dyDescent="0.25">
      <c r="A9" s="1" t="s">
        <v>149</v>
      </c>
      <c r="B9" s="2" t="s">
        <v>150</v>
      </c>
      <c r="C9" s="31">
        <v>42376</v>
      </c>
      <c r="D9" s="66">
        <f t="shared" si="0"/>
        <v>1</v>
      </c>
      <c r="E9" s="66">
        <f t="shared" si="1"/>
        <v>2016</v>
      </c>
      <c r="F9" s="23">
        <f t="shared" si="2"/>
        <v>7</v>
      </c>
      <c r="G9" s="24" t="str">
        <f t="shared" si="3"/>
        <v>CAUTO</v>
      </c>
      <c r="H9" s="67">
        <v>7200</v>
      </c>
      <c r="I9" s="5" t="s">
        <v>1</v>
      </c>
      <c r="J9" s="70" t="s">
        <v>99</v>
      </c>
      <c r="K9" s="70" t="s">
        <v>99</v>
      </c>
      <c r="M9" s="69">
        <f t="shared" si="4"/>
        <v>7200</v>
      </c>
      <c r="N9" s="19">
        <f t="shared" si="5"/>
        <v>0</v>
      </c>
      <c r="O9" s="20">
        <f t="shared" si="6"/>
        <v>7200</v>
      </c>
      <c r="AB9" s="15"/>
    </row>
    <row r="10" spans="1:28" x14ac:dyDescent="0.25">
      <c r="A10" s="8" t="s">
        <v>151</v>
      </c>
      <c r="B10" s="2" t="s">
        <v>152</v>
      </c>
      <c r="C10" s="31">
        <v>42376</v>
      </c>
      <c r="D10" s="66">
        <f t="shared" si="0"/>
        <v>1</v>
      </c>
      <c r="E10" s="66">
        <f t="shared" si="1"/>
        <v>2016</v>
      </c>
      <c r="F10" s="23">
        <f t="shared" si="2"/>
        <v>10</v>
      </c>
      <c r="G10" s="24" t="str">
        <f t="shared" si="3"/>
        <v>IL GELSO</v>
      </c>
      <c r="H10" s="67">
        <v>62000</v>
      </c>
      <c r="I10" s="71" t="s">
        <v>153</v>
      </c>
      <c r="J10" s="72" t="s">
        <v>154</v>
      </c>
      <c r="K10" s="73" t="s">
        <v>134</v>
      </c>
      <c r="L10" s="74"/>
      <c r="M10" s="69">
        <f t="shared" si="4"/>
        <v>62000</v>
      </c>
      <c r="N10" s="19">
        <f t="shared" si="5"/>
        <v>0</v>
      </c>
      <c r="O10" s="20">
        <f t="shared" si="6"/>
        <v>62000</v>
      </c>
      <c r="AB10" s="15"/>
    </row>
    <row r="11" spans="1:28" x14ac:dyDescent="0.25">
      <c r="A11" s="8" t="s">
        <v>155</v>
      </c>
      <c r="B11" s="2" t="s">
        <v>156</v>
      </c>
      <c r="C11" s="31">
        <v>42376</v>
      </c>
      <c r="D11" s="66">
        <f t="shared" si="0"/>
        <v>1</v>
      </c>
      <c r="E11" s="66">
        <f t="shared" si="1"/>
        <v>2016</v>
      </c>
      <c r="F11" s="23">
        <f t="shared" si="2"/>
        <v>41</v>
      </c>
      <c r="G11" s="24" t="s">
        <v>157</v>
      </c>
      <c r="H11" s="67">
        <v>52017</v>
      </c>
      <c r="I11" s="71" t="s">
        <v>153</v>
      </c>
      <c r="J11" s="72" t="s">
        <v>158</v>
      </c>
      <c r="K11" s="73" t="s">
        <v>106</v>
      </c>
      <c r="L11" s="74"/>
      <c r="M11" s="69">
        <f t="shared" si="4"/>
        <v>52017</v>
      </c>
      <c r="N11" s="19">
        <f t="shared" si="5"/>
        <v>0</v>
      </c>
      <c r="O11" s="20">
        <f t="shared" si="6"/>
        <v>52017</v>
      </c>
      <c r="AB11" s="15"/>
    </row>
    <row r="12" spans="1:28" x14ac:dyDescent="0.25">
      <c r="A12" s="8">
        <v>6546172805</v>
      </c>
      <c r="B12" s="2" t="s">
        <v>159</v>
      </c>
      <c r="C12" s="31">
        <v>42377</v>
      </c>
      <c r="D12" s="66">
        <f t="shared" si="0"/>
        <v>1</v>
      </c>
      <c r="E12" s="66">
        <f t="shared" si="1"/>
        <v>2016</v>
      </c>
      <c r="F12" s="23">
        <f t="shared" si="2"/>
        <v>11</v>
      </c>
      <c r="G12" s="24" t="str">
        <f t="shared" ref="G12:G26" si="7">LEFT(B12,F12-2)</f>
        <v>ANDROMEDA</v>
      </c>
      <c r="H12" s="67">
        <v>42311</v>
      </c>
      <c r="I12" s="71" t="s">
        <v>153</v>
      </c>
      <c r="J12" s="72" t="s">
        <v>160</v>
      </c>
      <c r="K12" s="73" t="s">
        <v>107</v>
      </c>
      <c r="L12" s="74"/>
      <c r="M12" s="69">
        <f t="shared" si="4"/>
        <v>42311</v>
      </c>
      <c r="N12" s="19">
        <f t="shared" si="5"/>
        <v>0</v>
      </c>
      <c r="O12" s="20">
        <f t="shared" si="6"/>
        <v>42311</v>
      </c>
      <c r="AB12" s="15"/>
    </row>
    <row r="13" spans="1:28" x14ac:dyDescent="0.25">
      <c r="A13" s="8" t="s">
        <v>161</v>
      </c>
      <c r="B13" s="2" t="s">
        <v>162</v>
      </c>
      <c r="C13" s="31">
        <v>42377</v>
      </c>
      <c r="D13" s="66">
        <f t="shared" si="0"/>
        <v>1</v>
      </c>
      <c r="E13" s="66">
        <f t="shared" si="1"/>
        <v>2016</v>
      </c>
      <c r="F13" s="23">
        <f t="shared" si="2"/>
        <v>11</v>
      </c>
      <c r="G13" s="24" t="str">
        <f t="shared" si="7"/>
        <v>ANDROMEDA</v>
      </c>
      <c r="H13" s="67">
        <v>67935</v>
      </c>
      <c r="I13" s="71" t="s">
        <v>153</v>
      </c>
      <c r="J13" s="72" t="s">
        <v>163</v>
      </c>
      <c r="K13" s="73" t="s">
        <v>105</v>
      </c>
      <c r="L13" s="74"/>
      <c r="M13" s="69">
        <f t="shared" si="4"/>
        <v>67935</v>
      </c>
      <c r="N13" s="19">
        <f t="shared" si="5"/>
        <v>0</v>
      </c>
      <c r="O13" s="20">
        <f t="shared" si="6"/>
        <v>67935</v>
      </c>
      <c r="AB13" s="15"/>
    </row>
    <row r="14" spans="1:28" x14ac:dyDescent="0.25">
      <c r="A14" s="8" t="s">
        <v>164</v>
      </c>
      <c r="B14" s="2" t="s">
        <v>165</v>
      </c>
      <c r="C14" s="31">
        <v>42377</v>
      </c>
      <c r="D14" s="66">
        <f t="shared" si="0"/>
        <v>1</v>
      </c>
      <c r="E14" s="66">
        <f t="shared" si="1"/>
        <v>2016</v>
      </c>
      <c r="F14" s="23">
        <f t="shared" si="2"/>
        <v>11</v>
      </c>
      <c r="G14" s="24" t="str">
        <f t="shared" si="7"/>
        <v>ANDROMEDA</v>
      </c>
      <c r="H14" s="67">
        <v>67784</v>
      </c>
      <c r="I14" s="71" t="s">
        <v>153</v>
      </c>
      <c r="J14" s="72" t="s">
        <v>166</v>
      </c>
      <c r="K14" s="73" t="s">
        <v>104</v>
      </c>
      <c r="L14" s="74"/>
      <c r="M14" s="69">
        <f t="shared" si="4"/>
        <v>67784</v>
      </c>
      <c r="N14" s="19">
        <f t="shared" si="5"/>
        <v>0</v>
      </c>
      <c r="O14" s="20">
        <f t="shared" si="6"/>
        <v>67784</v>
      </c>
      <c r="AB14" s="15"/>
    </row>
    <row r="15" spans="1:28" x14ac:dyDescent="0.25">
      <c r="A15" s="1" t="s">
        <v>167</v>
      </c>
      <c r="B15" s="2" t="s">
        <v>168</v>
      </c>
      <c r="C15" s="31">
        <v>42377</v>
      </c>
      <c r="D15" s="66">
        <f t="shared" si="0"/>
        <v>1</v>
      </c>
      <c r="E15" s="66">
        <f t="shared" si="1"/>
        <v>2016</v>
      </c>
      <c r="F15" s="23">
        <f t="shared" si="2"/>
        <v>17</v>
      </c>
      <c r="G15" s="24" t="str">
        <f t="shared" si="7"/>
        <v>EUROMEC SERVICE</v>
      </c>
      <c r="H15" s="67">
        <v>22472</v>
      </c>
      <c r="I15" s="5" t="s">
        <v>1</v>
      </c>
      <c r="J15" s="70" t="s">
        <v>99</v>
      </c>
      <c r="K15" s="70" t="s">
        <v>99</v>
      </c>
      <c r="M15" s="69">
        <f t="shared" si="4"/>
        <v>22472</v>
      </c>
      <c r="N15" s="19">
        <f t="shared" si="5"/>
        <v>0</v>
      </c>
      <c r="O15" s="20">
        <f t="shared" si="6"/>
        <v>22472</v>
      </c>
      <c r="AB15" s="15"/>
    </row>
    <row r="16" spans="1:28" x14ac:dyDescent="0.25">
      <c r="A16" s="1" t="s">
        <v>169</v>
      </c>
      <c r="B16" s="2" t="s">
        <v>170</v>
      </c>
      <c r="C16" s="31">
        <v>42377</v>
      </c>
      <c r="D16" s="66">
        <f t="shared" si="0"/>
        <v>1</v>
      </c>
      <c r="E16" s="66">
        <f t="shared" si="1"/>
        <v>2016</v>
      </c>
      <c r="F16" s="23">
        <f t="shared" si="2"/>
        <v>9</v>
      </c>
      <c r="G16" s="24" t="str">
        <f t="shared" si="7"/>
        <v>EUROVET</v>
      </c>
      <c r="H16" s="67">
        <v>150</v>
      </c>
      <c r="I16" s="5" t="s">
        <v>171</v>
      </c>
      <c r="J16" s="70" t="s">
        <v>99</v>
      </c>
      <c r="K16" s="70" t="s">
        <v>99</v>
      </c>
      <c r="M16" s="69">
        <f t="shared" si="4"/>
        <v>150</v>
      </c>
      <c r="N16" s="19">
        <f t="shared" si="5"/>
        <v>0</v>
      </c>
      <c r="O16" s="20">
        <f t="shared" si="6"/>
        <v>150</v>
      </c>
      <c r="AB16" s="15"/>
    </row>
    <row r="17" spans="1:28" x14ac:dyDescent="0.25">
      <c r="A17" s="8" t="s">
        <v>172</v>
      </c>
      <c r="B17" s="2" t="s">
        <v>173</v>
      </c>
      <c r="C17" s="31">
        <v>42377</v>
      </c>
      <c r="D17" s="66">
        <f t="shared" si="0"/>
        <v>1</v>
      </c>
      <c r="E17" s="66">
        <f t="shared" si="1"/>
        <v>2016</v>
      </c>
      <c r="F17" s="23">
        <f t="shared" si="2"/>
        <v>7</v>
      </c>
      <c r="G17" s="24" t="str">
        <f t="shared" si="7"/>
        <v>ICLAM</v>
      </c>
      <c r="H17" s="67">
        <v>62500</v>
      </c>
      <c r="I17" s="71" t="s">
        <v>153</v>
      </c>
      <c r="J17" s="72" t="s">
        <v>174</v>
      </c>
      <c r="K17" s="73" t="s">
        <v>110</v>
      </c>
      <c r="L17" s="74"/>
      <c r="M17" s="69">
        <f t="shared" si="4"/>
        <v>62500</v>
      </c>
      <c r="N17" s="19">
        <f t="shared" si="5"/>
        <v>0</v>
      </c>
      <c r="O17" s="20">
        <f t="shared" si="6"/>
        <v>62500</v>
      </c>
      <c r="AB17" s="15"/>
    </row>
    <row r="18" spans="1:28" x14ac:dyDescent="0.25">
      <c r="A18" s="1" t="s">
        <v>175</v>
      </c>
      <c r="B18" s="2" t="s">
        <v>176</v>
      </c>
      <c r="C18" s="31">
        <v>42377</v>
      </c>
      <c r="D18" s="66">
        <f t="shared" si="0"/>
        <v>1</v>
      </c>
      <c r="E18" s="66">
        <f t="shared" si="1"/>
        <v>2016</v>
      </c>
      <c r="F18" s="23">
        <f t="shared" si="2"/>
        <v>16</v>
      </c>
      <c r="G18" s="24" t="str">
        <f t="shared" si="7"/>
        <v>MAESTRI FELICE</v>
      </c>
      <c r="H18" s="67">
        <v>12500</v>
      </c>
      <c r="I18" s="5" t="s">
        <v>2</v>
      </c>
      <c r="J18" s="70" t="s">
        <v>99</v>
      </c>
      <c r="K18" s="70" t="s">
        <v>99</v>
      </c>
      <c r="M18" s="69">
        <f t="shared" si="4"/>
        <v>12500</v>
      </c>
      <c r="N18" s="19">
        <f t="shared" si="5"/>
        <v>0</v>
      </c>
      <c r="O18" s="20">
        <f t="shared" si="6"/>
        <v>12500</v>
      </c>
      <c r="AB18" s="15"/>
    </row>
    <row r="19" spans="1:28" x14ac:dyDescent="0.25">
      <c r="A19" s="8" t="s">
        <v>177</v>
      </c>
      <c r="B19" s="2" t="s">
        <v>178</v>
      </c>
      <c r="C19" s="31">
        <v>42377</v>
      </c>
      <c r="D19" s="66">
        <f t="shared" si="0"/>
        <v>1</v>
      </c>
      <c r="E19" s="66">
        <f t="shared" si="1"/>
        <v>2016</v>
      </c>
      <c r="F19" s="23">
        <f t="shared" si="2"/>
        <v>11</v>
      </c>
      <c r="G19" s="24" t="str">
        <f t="shared" si="7"/>
        <v>SANITARIA</v>
      </c>
      <c r="H19" s="67">
        <v>87000</v>
      </c>
      <c r="I19" s="71" t="s">
        <v>153</v>
      </c>
      <c r="J19" s="72" t="s">
        <v>179</v>
      </c>
      <c r="K19" s="73" t="s">
        <v>111</v>
      </c>
      <c r="L19" s="74"/>
      <c r="M19" s="69">
        <f t="shared" si="4"/>
        <v>87000</v>
      </c>
      <c r="N19" s="19">
        <f t="shared" si="5"/>
        <v>0</v>
      </c>
      <c r="O19" s="20">
        <f t="shared" si="6"/>
        <v>87000</v>
      </c>
      <c r="AB19" s="15"/>
    </row>
    <row r="20" spans="1:28" x14ac:dyDescent="0.25">
      <c r="A20" s="1" t="s">
        <v>180</v>
      </c>
      <c r="B20" s="2" t="s">
        <v>181</v>
      </c>
      <c r="C20" s="31">
        <v>42377</v>
      </c>
      <c r="D20" s="66">
        <f t="shared" si="0"/>
        <v>1</v>
      </c>
      <c r="E20" s="66">
        <f t="shared" si="1"/>
        <v>2016</v>
      </c>
      <c r="F20" s="23">
        <f t="shared" si="2"/>
        <v>7</v>
      </c>
      <c r="G20" s="24" t="str">
        <f t="shared" si="7"/>
        <v>SOVEA</v>
      </c>
      <c r="H20" s="67">
        <v>23500</v>
      </c>
      <c r="I20" s="5" t="s">
        <v>1</v>
      </c>
      <c r="J20" s="70" t="s">
        <v>99</v>
      </c>
      <c r="K20" s="70" t="s">
        <v>99</v>
      </c>
      <c r="M20" s="69">
        <f t="shared" si="4"/>
        <v>23500</v>
      </c>
      <c r="N20" s="19">
        <f t="shared" si="5"/>
        <v>0</v>
      </c>
      <c r="O20" s="20">
        <f t="shared" si="6"/>
        <v>23500</v>
      </c>
      <c r="AB20" s="15"/>
    </row>
    <row r="21" spans="1:28" x14ac:dyDescent="0.25">
      <c r="A21" s="1" t="s">
        <v>182</v>
      </c>
      <c r="B21" s="2" t="s">
        <v>183</v>
      </c>
      <c r="C21" s="31">
        <v>42377</v>
      </c>
      <c r="D21" s="66">
        <f t="shared" si="0"/>
        <v>1</v>
      </c>
      <c r="E21" s="66">
        <f t="shared" si="1"/>
        <v>2016</v>
      </c>
      <c r="F21" s="23">
        <f t="shared" si="2"/>
        <v>22</v>
      </c>
      <c r="G21" s="24" t="str">
        <f t="shared" si="7"/>
        <v>TIPOGRAFIABORTOLOTTI</v>
      </c>
      <c r="H21" s="67">
        <v>4566</v>
      </c>
      <c r="I21" s="5" t="s">
        <v>1</v>
      </c>
      <c r="J21" s="70" t="s">
        <v>99</v>
      </c>
      <c r="K21" s="70" t="s">
        <v>99</v>
      </c>
      <c r="M21" s="69">
        <f t="shared" si="4"/>
        <v>4566</v>
      </c>
      <c r="N21" s="19">
        <f t="shared" si="5"/>
        <v>0</v>
      </c>
      <c r="O21" s="20">
        <f t="shared" si="6"/>
        <v>4566</v>
      </c>
      <c r="AB21" s="15"/>
    </row>
    <row r="22" spans="1:28" x14ac:dyDescent="0.25">
      <c r="A22" s="1" t="s">
        <v>184</v>
      </c>
      <c r="B22" s="2" t="s">
        <v>185</v>
      </c>
      <c r="C22" s="31">
        <v>42377</v>
      </c>
      <c r="D22" s="66">
        <f t="shared" si="0"/>
        <v>1</v>
      </c>
      <c r="E22" s="66">
        <f t="shared" si="1"/>
        <v>2016</v>
      </c>
      <c r="F22" s="23">
        <f t="shared" si="2"/>
        <v>13</v>
      </c>
      <c r="G22" s="24" t="str">
        <f t="shared" si="7"/>
        <v>TIPOPENNATI</v>
      </c>
      <c r="H22" s="67">
        <v>6798</v>
      </c>
      <c r="I22" s="5" t="s">
        <v>1</v>
      </c>
      <c r="J22" s="70" t="s">
        <v>99</v>
      </c>
      <c r="K22" s="70" t="s">
        <v>99</v>
      </c>
      <c r="M22" s="69">
        <f t="shared" si="4"/>
        <v>6798</v>
      </c>
      <c r="N22" s="19">
        <f t="shared" si="5"/>
        <v>0</v>
      </c>
      <c r="O22" s="20">
        <f t="shared" si="6"/>
        <v>6798</v>
      </c>
      <c r="AB22" s="15"/>
    </row>
    <row r="23" spans="1:28" x14ac:dyDescent="0.25">
      <c r="A23" s="1" t="s">
        <v>186</v>
      </c>
      <c r="B23" s="2" t="s">
        <v>187</v>
      </c>
      <c r="C23" s="31">
        <v>42380</v>
      </c>
      <c r="D23" s="66">
        <f t="shared" si="0"/>
        <v>1</v>
      </c>
      <c r="E23" s="66">
        <f t="shared" si="1"/>
        <v>2016</v>
      </c>
      <c r="F23" s="23">
        <f t="shared" si="2"/>
        <v>15</v>
      </c>
      <c r="G23" s="24" t="str">
        <f t="shared" si="7"/>
        <v>BAULE VOLANTE</v>
      </c>
      <c r="H23" s="67">
        <v>5457.27</v>
      </c>
      <c r="I23" s="5" t="s">
        <v>171</v>
      </c>
      <c r="J23" s="70" t="s">
        <v>99</v>
      </c>
      <c r="K23" s="70" t="s">
        <v>99</v>
      </c>
      <c r="M23" s="69">
        <f t="shared" si="4"/>
        <v>5457.27</v>
      </c>
      <c r="N23" s="19">
        <f t="shared" si="5"/>
        <v>0</v>
      </c>
      <c r="O23" s="20">
        <f t="shared" si="6"/>
        <v>5457.27</v>
      </c>
      <c r="AB23" s="15"/>
    </row>
    <row r="24" spans="1:28" x14ac:dyDescent="0.25">
      <c r="A24" s="1" t="s">
        <v>188</v>
      </c>
      <c r="B24" s="2" t="s">
        <v>189</v>
      </c>
      <c r="C24" s="31">
        <v>42380</v>
      </c>
      <c r="D24" s="66">
        <f t="shared" si="0"/>
        <v>1</v>
      </c>
      <c r="E24" s="66">
        <f t="shared" si="1"/>
        <v>2016</v>
      </c>
      <c r="F24" s="23">
        <f t="shared" si="2"/>
        <v>10</v>
      </c>
      <c r="G24" s="24" t="str">
        <f t="shared" si="7"/>
        <v>BRICOMAN</v>
      </c>
      <c r="H24" s="67">
        <v>1000</v>
      </c>
      <c r="I24" s="5" t="s">
        <v>171</v>
      </c>
      <c r="J24" s="70" t="s">
        <v>99</v>
      </c>
      <c r="K24" s="70" t="s">
        <v>99</v>
      </c>
      <c r="M24" s="69">
        <f t="shared" si="4"/>
        <v>1000</v>
      </c>
      <c r="N24" s="19">
        <f t="shared" si="5"/>
        <v>0</v>
      </c>
      <c r="O24" s="20">
        <f t="shared" si="6"/>
        <v>1000</v>
      </c>
      <c r="AB24" s="15"/>
    </row>
    <row r="25" spans="1:28" x14ac:dyDescent="0.25">
      <c r="A25" s="1" t="s">
        <v>190</v>
      </c>
      <c r="B25" s="2" t="s">
        <v>191</v>
      </c>
      <c r="C25" s="31">
        <v>42380</v>
      </c>
      <c r="D25" s="66">
        <f t="shared" si="0"/>
        <v>1</v>
      </c>
      <c r="E25" s="66">
        <f t="shared" si="1"/>
        <v>2016</v>
      </c>
      <c r="F25" s="23">
        <f t="shared" si="2"/>
        <v>20</v>
      </c>
      <c r="G25" s="24" t="str">
        <f t="shared" si="7"/>
        <v>CONFEZIONI GHEDESI</v>
      </c>
      <c r="H25" s="67">
        <v>10000</v>
      </c>
      <c r="I25" s="5" t="s">
        <v>171</v>
      </c>
      <c r="J25" s="70" t="s">
        <v>99</v>
      </c>
      <c r="K25" s="70" t="s">
        <v>99</v>
      </c>
      <c r="M25" s="69">
        <f t="shared" si="4"/>
        <v>10000</v>
      </c>
      <c r="N25" s="19">
        <f t="shared" si="5"/>
        <v>0</v>
      </c>
      <c r="O25" s="20">
        <f t="shared" si="6"/>
        <v>10000</v>
      </c>
      <c r="AB25" s="15"/>
    </row>
    <row r="26" spans="1:28" x14ac:dyDescent="0.25">
      <c r="A26" s="1" t="s">
        <v>192</v>
      </c>
      <c r="B26" s="2" t="s">
        <v>193</v>
      </c>
      <c r="C26" s="31">
        <v>42380</v>
      </c>
      <c r="D26" s="66">
        <f t="shared" si="0"/>
        <v>1</v>
      </c>
      <c r="E26" s="66">
        <f t="shared" si="1"/>
        <v>2016</v>
      </c>
      <c r="F26" s="23">
        <f t="shared" si="2"/>
        <v>8</v>
      </c>
      <c r="G26" s="24" t="str">
        <f t="shared" si="7"/>
        <v>EPRICE</v>
      </c>
      <c r="H26" s="67">
        <v>1000</v>
      </c>
      <c r="I26" s="5" t="s">
        <v>171</v>
      </c>
      <c r="J26" s="70" t="s">
        <v>99</v>
      </c>
      <c r="K26" s="70" t="s">
        <v>99</v>
      </c>
      <c r="M26" s="69">
        <f t="shared" si="4"/>
        <v>1000</v>
      </c>
      <c r="N26" s="19">
        <f t="shared" si="5"/>
        <v>0</v>
      </c>
      <c r="O26" s="20">
        <f t="shared" si="6"/>
        <v>1000</v>
      </c>
      <c r="AB26" s="15"/>
    </row>
    <row r="27" spans="1:28" x14ac:dyDescent="0.25">
      <c r="A27" s="1" t="s">
        <v>194</v>
      </c>
      <c r="B27" s="2" t="s">
        <v>195</v>
      </c>
      <c r="C27" s="31">
        <v>42380</v>
      </c>
      <c r="D27" s="66">
        <f t="shared" si="0"/>
        <v>1</v>
      </c>
      <c r="E27" s="66">
        <f t="shared" si="1"/>
        <v>2016</v>
      </c>
      <c r="F27" s="23">
        <f t="shared" si="2"/>
        <v>21</v>
      </c>
      <c r="G27" s="24" t="s">
        <v>196</v>
      </c>
      <c r="H27" s="67">
        <v>3600</v>
      </c>
      <c r="I27" s="5" t="s">
        <v>171</v>
      </c>
      <c r="J27" s="70" t="s">
        <v>99</v>
      </c>
      <c r="K27" s="70" t="s">
        <v>99</v>
      </c>
      <c r="M27" s="69">
        <f t="shared" si="4"/>
        <v>3600</v>
      </c>
      <c r="N27" s="19">
        <f t="shared" si="5"/>
        <v>0</v>
      </c>
      <c r="O27" s="20">
        <f t="shared" si="6"/>
        <v>3600</v>
      </c>
      <c r="AB27" s="15"/>
    </row>
    <row r="28" spans="1:28" x14ac:dyDescent="0.25">
      <c r="A28" s="1" t="s">
        <v>197</v>
      </c>
      <c r="B28" s="2" t="s">
        <v>198</v>
      </c>
      <c r="C28" s="31">
        <v>42380</v>
      </c>
      <c r="D28" s="66">
        <f t="shared" si="0"/>
        <v>1</v>
      </c>
      <c r="E28" s="66">
        <f t="shared" si="1"/>
        <v>2016</v>
      </c>
      <c r="F28" s="23">
        <f t="shared" si="2"/>
        <v>18</v>
      </c>
      <c r="G28" s="24" t="str">
        <f t="shared" ref="G28:G70" si="8">LEFT(B28,F28-2)</f>
        <v>OFFICINA NATURAE</v>
      </c>
      <c r="H28" s="67">
        <v>2629</v>
      </c>
      <c r="I28" s="5" t="s">
        <v>171</v>
      </c>
      <c r="J28" s="70" t="s">
        <v>99</v>
      </c>
      <c r="K28" s="70" t="s">
        <v>99</v>
      </c>
      <c r="M28" s="69">
        <f t="shared" si="4"/>
        <v>2629</v>
      </c>
      <c r="N28" s="19">
        <f t="shared" si="5"/>
        <v>0</v>
      </c>
      <c r="O28" s="20">
        <f t="shared" si="6"/>
        <v>2629</v>
      </c>
      <c r="AB28" s="15"/>
    </row>
    <row r="29" spans="1:28" x14ac:dyDescent="0.25">
      <c r="A29" s="1" t="s">
        <v>199</v>
      </c>
      <c r="B29" s="2" t="s">
        <v>200</v>
      </c>
      <c r="C29" s="31">
        <v>42380</v>
      </c>
      <c r="D29" s="66">
        <f t="shared" si="0"/>
        <v>1</v>
      </c>
      <c r="E29" s="66">
        <f t="shared" si="1"/>
        <v>2016</v>
      </c>
      <c r="F29" s="23">
        <f t="shared" si="2"/>
        <v>19</v>
      </c>
      <c r="G29" s="24" t="str">
        <f t="shared" si="8"/>
        <v>RIST/ SCACCOMATTO</v>
      </c>
      <c r="H29" s="67">
        <v>1500</v>
      </c>
      <c r="I29" s="5" t="s">
        <v>1</v>
      </c>
      <c r="J29" s="70" t="s">
        <v>99</v>
      </c>
      <c r="K29" s="70" t="s">
        <v>99</v>
      </c>
      <c r="M29" s="69">
        <f t="shared" si="4"/>
        <v>1500</v>
      </c>
      <c r="N29" s="19">
        <f t="shared" si="5"/>
        <v>0</v>
      </c>
      <c r="O29" s="20">
        <f t="shared" si="6"/>
        <v>1500</v>
      </c>
      <c r="AB29" s="15"/>
    </row>
    <row r="30" spans="1:28" x14ac:dyDescent="0.25">
      <c r="A30" s="1" t="s">
        <v>201</v>
      </c>
      <c r="B30" s="2" t="s">
        <v>202</v>
      </c>
      <c r="C30" s="31">
        <v>42380</v>
      </c>
      <c r="D30" s="66">
        <f t="shared" si="0"/>
        <v>1</v>
      </c>
      <c r="E30" s="66">
        <f t="shared" si="1"/>
        <v>2016</v>
      </c>
      <c r="F30" s="23">
        <f t="shared" si="2"/>
        <v>15</v>
      </c>
      <c r="G30" s="24" t="str">
        <f t="shared" si="8"/>
        <v>RS COMPONENTS</v>
      </c>
      <c r="H30" s="67">
        <v>2000</v>
      </c>
      <c r="I30" s="5" t="s">
        <v>171</v>
      </c>
      <c r="J30" s="70" t="s">
        <v>99</v>
      </c>
      <c r="K30" s="70" t="s">
        <v>99</v>
      </c>
      <c r="M30" s="69">
        <f t="shared" si="4"/>
        <v>2000</v>
      </c>
      <c r="N30" s="19">
        <f t="shared" si="5"/>
        <v>0</v>
      </c>
      <c r="O30" s="20">
        <f t="shared" si="6"/>
        <v>2000</v>
      </c>
      <c r="AB30" s="15"/>
    </row>
    <row r="31" spans="1:28" x14ac:dyDescent="0.25">
      <c r="A31" s="1" t="s">
        <v>203</v>
      </c>
      <c r="B31" s="2" t="s">
        <v>204</v>
      </c>
      <c r="C31" s="31">
        <v>42380</v>
      </c>
      <c r="D31" s="66">
        <f t="shared" si="0"/>
        <v>1</v>
      </c>
      <c r="E31" s="66">
        <f t="shared" si="1"/>
        <v>2016</v>
      </c>
      <c r="F31" s="23">
        <f t="shared" si="2"/>
        <v>16</v>
      </c>
      <c r="G31" s="24" t="str">
        <f t="shared" si="8"/>
        <v>SYSTEMAX ITALY</v>
      </c>
      <c r="H31" s="67">
        <v>6000</v>
      </c>
      <c r="I31" s="5" t="s">
        <v>171</v>
      </c>
      <c r="J31" s="70" t="s">
        <v>99</v>
      </c>
      <c r="K31" s="70" t="s">
        <v>99</v>
      </c>
      <c r="M31" s="69">
        <f t="shared" si="4"/>
        <v>6000</v>
      </c>
      <c r="N31" s="19">
        <f t="shared" si="5"/>
        <v>0</v>
      </c>
      <c r="O31" s="20">
        <f t="shared" si="6"/>
        <v>6000</v>
      </c>
      <c r="AB31" s="15"/>
    </row>
    <row r="32" spans="1:28" x14ac:dyDescent="0.25">
      <c r="A32" s="1" t="s">
        <v>205</v>
      </c>
      <c r="B32" s="2" t="s">
        <v>206</v>
      </c>
      <c r="C32" s="31">
        <v>42380</v>
      </c>
      <c r="D32" s="66">
        <f t="shared" si="0"/>
        <v>1</v>
      </c>
      <c r="E32" s="66">
        <f t="shared" si="1"/>
        <v>2016</v>
      </c>
      <c r="F32" s="23">
        <f t="shared" si="2"/>
        <v>13</v>
      </c>
      <c r="G32" s="24" t="str">
        <f t="shared" si="8"/>
        <v>VERDESATIVA</v>
      </c>
      <c r="H32" s="67">
        <v>2557</v>
      </c>
      <c r="I32" s="5" t="s">
        <v>171</v>
      </c>
      <c r="J32" s="70" t="s">
        <v>99</v>
      </c>
      <c r="K32" s="70" t="s">
        <v>99</v>
      </c>
      <c r="M32" s="69">
        <f t="shared" si="4"/>
        <v>2557</v>
      </c>
      <c r="N32" s="19">
        <f t="shared" si="5"/>
        <v>0</v>
      </c>
      <c r="O32" s="20">
        <f t="shared" si="6"/>
        <v>2557</v>
      </c>
      <c r="AB32" s="15"/>
    </row>
    <row r="33" spans="1:28" x14ac:dyDescent="0.25">
      <c r="A33" s="1" t="s">
        <v>207</v>
      </c>
      <c r="B33" s="2" t="s">
        <v>208</v>
      </c>
      <c r="C33" s="31">
        <v>42382</v>
      </c>
      <c r="D33" s="66">
        <f t="shared" si="0"/>
        <v>1</v>
      </c>
      <c r="E33" s="66">
        <f t="shared" si="1"/>
        <v>2016</v>
      </c>
      <c r="F33" s="23">
        <f t="shared" si="2"/>
        <v>34</v>
      </c>
      <c r="G33" s="24" t="str">
        <f t="shared" si="8"/>
        <v>ANALISI ORGANIZZAZIONE AZIENDALE</v>
      </c>
      <c r="H33" s="67">
        <v>7000</v>
      </c>
      <c r="I33" s="5" t="s">
        <v>171</v>
      </c>
      <c r="J33" s="70" t="s">
        <v>99</v>
      </c>
      <c r="K33" s="70" t="s">
        <v>99</v>
      </c>
      <c r="M33" s="69">
        <f t="shared" si="4"/>
        <v>7000</v>
      </c>
      <c r="N33" s="19">
        <f t="shared" si="5"/>
        <v>0</v>
      </c>
      <c r="O33" s="20">
        <f t="shared" si="6"/>
        <v>7000</v>
      </c>
      <c r="AB33" s="15"/>
    </row>
    <row r="34" spans="1:28" x14ac:dyDescent="0.25">
      <c r="A34" s="1" t="s">
        <v>209</v>
      </c>
      <c r="B34" s="2" t="s">
        <v>210</v>
      </c>
      <c r="C34" s="31">
        <v>42383</v>
      </c>
      <c r="D34" s="66">
        <f t="shared" si="0"/>
        <v>1</v>
      </c>
      <c r="E34" s="66">
        <f t="shared" si="1"/>
        <v>2016</v>
      </c>
      <c r="F34" s="23">
        <f t="shared" si="2"/>
        <v>11</v>
      </c>
      <c r="G34" s="24" t="str">
        <f t="shared" si="8"/>
        <v>ART&amp;IMAGE</v>
      </c>
      <c r="H34" s="67">
        <v>1168</v>
      </c>
      <c r="I34" s="5" t="s">
        <v>171</v>
      </c>
      <c r="J34" s="70" t="s">
        <v>99</v>
      </c>
      <c r="K34" s="70" t="s">
        <v>99</v>
      </c>
      <c r="M34" s="69">
        <f t="shared" si="4"/>
        <v>1168</v>
      </c>
      <c r="N34" s="19">
        <f t="shared" si="5"/>
        <v>0</v>
      </c>
      <c r="O34" s="20">
        <f t="shared" si="6"/>
        <v>1168</v>
      </c>
      <c r="AB34" s="15"/>
    </row>
    <row r="35" spans="1:28" x14ac:dyDescent="0.25">
      <c r="A35" s="1" t="s">
        <v>211</v>
      </c>
      <c r="B35" s="2" t="s">
        <v>212</v>
      </c>
      <c r="C35" s="31">
        <v>42383</v>
      </c>
      <c r="D35" s="66">
        <f t="shared" si="0"/>
        <v>1</v>
      </c>
      <c r="E35" s="66">
        <f t="shared" si="1"/>
        <v>2016</v>
      </c>
      <c r="F35" s="23">
        <f t="shared" si="2"/>
        <v>10</v>
      </c>
      <c r="G35" s="24" t="str">
        <f t="shared" si="8"/>
        <v>SAGE Srl</v>
      </c>
      <c r="H35" s="67">
        <v>13000</v>
      </c>
      <c r="I35" s="5" t="s">
        <v>1</v>
      </c>
      <c r="J35" s="70" t="s">
        <v>99</v>
      </c>
      <c r="K35" s="70" t="s">
        <v>99</v>
      </c>
      <c r="M35" s="69">
        <f t="shared" si="4"/>
        <v>13000</v>
      </c>
      <c r="N35" s="19">
        <f t="shared" si="5"/>
        <v>0</v>
      </c>
      <c r="O35" s="20">
        <f t="shared" si="6"/>
        <v>13000</v>
      </c>
      <c r="AB35" s="15"/>
    </row>
    <row r="36" spans="1:28" x14ac:dyDescent="0.25">
      <c r="A36" s="1" t="s">
        <v>213</v>
      </c>
      <c r="B36" s="2" t="s">
        <v>214</v>
      </c>
      <c r="C36" s="31">
        <v>42383</v>
      </c>
      <c r="D36" s="66">
        <f t="shared" si="0"/>
        <v>1</v>
      </c>
      <c r="E36" s="66">
        <f t="shared" si="1"/>
        <v>2016</v>
      </c>
      <c r="F36" s="23">
        <f t="shared" si="2"/>
        <v>10</v>
      </c>
      <c r="G36" s="24" t="str">
        <f t="shared" si="8"/>
        <v>SAGE Srl</v>
      </c>
      <c r="H36" s="67">
        <v>1850</v>
      </c>
      <c r="I36" s="5" t="s">
        <v>171</v>
      </c>
      <c r="J36" s="70" t="s">
        <v>99</v>
      </c>
      <c r="K36" s="70" t="s">
        <v>99</v>
      </c>
      <c r="M36" s="69">
        <f t="shared" si="4"/>
        <v>1850</v>
      </c>
      <c r="N36" s="19">
        <f t="shared" si="5"/>
        <v>0</v>
      </c>
      <c r="O36" s="20">
        <f t="shared" si="6"/>
        <v>1850</v>
      </c>
      <c r="AB36" s="15"/>
    </row>
    <row r="37" spans="1:28" x14ac:dyDescent="0.25">
      <c r="A37" s="1" t="s">
        <v>215</v>
      </c>
      <c r="B37" s="2" t="s">
        <v>216</v>
      </c>
      <c r="C37" s="31">
        <v>42383</v>
      </c>
      <c r="D37" s="66">
        <f t="shared" si="0"/>
        <v>1</v>
      </c>
      <c r="E37" s="66">
        <f t="shared" si="1"/>
        <v>2016</v>
      </c>
      <c r="F37" s="23">
        <f t="shared" si="2"/>
        <v>10</v>
      </c>
      <c r="G37" s="24" t="str">
        <f t="shared" si="8"/>
        <v>SAGE SRL</v>
      </c>
      <c r="H37" s="67">
        <v>5000</v>
      </c>
      <c r="I37" s="5" t="s">
        <v>1</v>
      </c>
      <c r="J37" s="70" t="s">
        <v>99</v>
      </c>
      <c r="K37" s="70" t="s">
        <v>99</v>
      </c>
      <c r="M37" s="69">
        <f t="shared" si="4"/>
        <v>5000</v>
      </c>
      <c r="N37" s="19">
        <f t="shared" si="5"/>
        <v>0</v>
      </c>
      <c r="O37" s="20">
        <f t="shared" si="6"/>
        <v>5000</v>
      </c>
      <c r="AB37" s="15"/>
    </row>
    <row r="38" spans="1:28" x14ac:dyDescent="0.25">
      <c r="A38" s="1" t="s">
        <v>217</v>
      </c>
      <c r="B38" s="2" t="s">
        <v>218</v>
      </c>
      <c r="C38" s="31">
        <v>42383</v>
      </c>
      <c r="D38" s="66">
        <f t="shared" si="0"/>
        <v>1</v>
      </c>
      <c r="E38" s="66">
        <f t="shared" si="1"/>
        <v>2016</v>
      </c>
      <c r="F38" s="23">
        <f t="shared" si="2"/>
        <v>8</v>
      </c>
      <c r="G38" s="24" t="str">
        <f t="shared" si="8"/>
        <v>SO/SEL</v>
      </c>
      <c r="H38" s="67">
        <v>25000</v>
      </c>
      <c r="I38" s="5" t="s">
        <v>1</v>
      </c>
      <c r="J38" s="70" t="s">
        <v>99</v>
      </c>
      <c r="K38" s="70" t="s">
        <v>99</v>
      </c>
      <c r="M38" s="69">
        <f t="shared" si="4"/>
        <v>25000</v>
      </c>
      <c r="N38" s="19">
        <f t="shared" si="5"/>
        <v>0</v>
      </c>
      <c r="O38" s="20">
        <f t="shared" si="6"/>
        <v>25000</v>
      </c>
      <c r="AB38" s="15"/>
    </row>
    <row r="39" spans="1:28" x14ac:dyDescent="0.25">
      <c r="A39" s="1" t="s">
        <v>219</v>
      </c>
      <c r="B39" s="2" t="s">
        <v>220</v>
      </c>
      <c r="C39" s="31">
        <v>42383</v>
      </c>
      <c r="D39" s="66">
        <f t="shared" si="0"/>
        <v>1</v>
      </c>
      <c r="E39" s="66">
        <f t="shared" si="1"/>
        <v>2016</v>
      </c>
      <c r="F39" s="23">
        <f t="shared" si="2"/>
        <v>23</v>
      </c>
      <c r="G39" s="24" t="str">
        <f t="shared" si="8"/>
        <v>TIPOGRAFIA GANDINELLI</v>
      </c>
      <c r="H39" s="67">
        <v>4050</v>
      </c>
      <c r="I39" s="5" t="s">
        <v>2</v>
      </c>
      <c r="J39" s="70" t="s">
        <v>99</v>
      </c>
      <c r="K39" s="70" t="s">
        <v>99</v>
      </c>
      <c r="M39" s="69">
        <f t="shared" si="4"/>
        <v>4050</v>
      </c>
      <c r="N39" s="19">
        <f t="shared" si="5"/>
        <v>0</v>
      </c>
      <c r="O39" s="20">
        <f t="shared" si="6"/>
        <v>4050</v>
      </c>
      <c r="AB39" s="15"/>
    </row>
    <row r="40" spans="1:28" x14ac:dyDescent="0.25">
      <c r="A40" s="1" t="s">
        <v>221</v>
      </c>
      <c r="B40" s="2" t="s">
        <v>222</v>
      </c>
      <c r="C40" s="31">
        <v>42384</v>
      </c>
      <c r="D40" s="66">
        <f t="shared" si="0"/>
        <v>1</v>
      </c>
      <c r="E40" s="66">
        <f t="shared" si="1"/>
        <v>2016</v>
      </c>
      <c r="F40" s="23">
        <f t="shared" si="2"/>
        <v>8</v>
      </c>
      <c r="G40" s="24" t="str">
        <f t="shared" si="8"/>
        <v>A/R/O/</v>
      </c>
      <c r="H40" s="67">
        <v>5000</v>
      </c>
      <c r="I40" s="5" t="s">
        <v>1</v>
      </c>
      <c r="J40" s="70" t="s">
        <v>99</v>
      </c>
      <c r="K40" s="70" t="s">
        <v>99</v>
      </c>
      <c r="M40" s="69">
        <f t="shared" si="4"/>
        <v>5000</v>
      </c>
      <c r="N40" s="19">
        <f t="shared" si="5"/>
        <v>0</v>
      </c>
      <c r="O40" s="20">
        <f t="shared" si="6"/>
        <v>5000</v>
      </c>
      <c r="AB40" s="15"/>
    </row>
    <row r="41" spans="1:28" x14ac:dyDescent="0.25">
      <c r="A41" s="1" t="s">
        <v>223</v>
      </c>
      <c r="B41" s="2" t="s">
        <v>77</v>
      </c>
      <c r="C41" s="31">
        <v>42384</v>
      </c>
      <c r="D41" s="66">
        <f t="shared" si="0"/>
        <v>1</v>
      </c>
      <c r="E41" s="66">
        <f t="shared" si="1"/>
        <v>2016</v>
      </c>
      <c r="F41" s="23">
        <f t="shared" si="2"/>
        <v>14</v>
      </c>
      <c r="G41" s="24" t="str">
        <f t="shared" si="8"/>
        <v>ARGAN ITALIA</v>
      </c>
      <c r="H41" s="67">
        <v>2592</v>
      </c>
      <c r="I41" s="5" t="s">
        <v>171</v>
      </c>
      <c r="J41" s="70" t="s">
        <v>99</v>
      </c>
      <c r="K41" s="70" t="s">
        <v>99</v>
      </c>
      <c r="M41" s="69">
        <f t="shared" si="4"/>
        <v>2592</v>
      </c>
      <c r="N41" s="19">
        <f t="shared" si="5"/>
        <v>0</v>
      </c>
      <c r="O41" s="20">
        <f t="shared" si="6"/>
        <v>2592</v>
      </c>
      <c r="AB41" s="15"/>
    </row>
    <row r="42" spans="1:28" x14ac:dyDescent="0.25">
      <c r="A42" s="1" t="s">
        <v>224</v>
      </c>
      <c r="B42" s="2" t="s">
        <v>225</v>
      </c>
      <c r="C42" s="31">
        <v>42384</v>
      </c>
      <c r="D42" s="66">
        <f t="shared" si="0"/>
        <v>1</v>
      </c>
      <c r="E42" s="66">
        <f t="shared" si="1"/>
        <v>2016</v>
      </c>
      <c r="F42" s="23">
        <f t="shared" si="2"/>
        <v>5</v>
      </c>
      <c r="G42" s="24" t="str">
        <f t="shared" si="8"/>
        <v>BTE</v>
      </c>
      <c r="H42" s="67">
        <v>3000</v>
      </c>
      <c r="I42" s="5" t="s">
        <v>171</v>
      </c>
      <c r="J42" s="70" t="s">
        <v>99</v>
      </c>
      <c r="K42" s="70" t="s">
        <v>99</v>
      </c>
      <c r="M42" s="69">
        <f t="shared" si="4"/>
        <v>3000</v>
      </c>
      <c r="N42" s="19">
        <f t="shared" si="5"/>
        <v>0</v>
      </c>
      <c r="O42" s="20">
        <f t="shared" si="6"/>
        <v>3000</v>
      </c>
      <c r="AB42" s="15"/>
    </row>
    <row r="43" spans="1:28" x14ac:dyDescent="0.25">
      <c r="A43" s="1" t="s">
        <v>226</v>
      </c>
      <c r="B43" s="2" t="s">
        <v>75</v>
      </c>
      <c r="C43" s="31">
        <v>42384</v>
      </c>
      <c r="D43" s="66">
        <f t="shared" si="0"/>
        <v>1</v>
      </c>
      <c r="E43" s="66">
        <f t="shared" si="1"/>
        <v>2016</v>
      </c>
      <c r="F43" s="23">
        <f t="shared" si="2"/>
        <v>5</v>
      </c>
      <c r="G43" s="24" t="str">
        <f t="shared" si="8"/>
        <v>BTE</v>
      </c>
      <c r="H43" s="67">
        <v>39000</v>
      </c>
      <c r="I43" s="5" t="s">
        <v>2</v>
      </c>
      <c r="J43" s="70" t="s">
        <v>99</v>
      </c>
      <c r="K43" s="70" t="s">
        <v>99</v>
      </c>
      <c r="M43" s="69">
        <f t="shared" si="4"/>
        <v>39000</v>
      </c>
      <c r="N43" s="19">
        <f t="shared" si="5"/>
        <v>0</v>
      </c>
      <c r="O43" s="20">
        <f t="shared" si="6"/>
        <v>39000</v>
      </c>
      <c r="AB43" s="15"/>
    </row>
    <row r="44" spans="1:28" x14ac:dyDescent="0.25">
      <c r="A44" s="1" t="s">
        <v>227</v>
      </c>
      <c r="B44" s="2" t="s">
        <v>228</v>
      </c>
      <c r="C44" s="31">
        <v>42384</v>
      </c>
      <c r="D44" s="66">
        <f t="shared" si="0"/>
        <v>1</v>
      </c>
      <c r="E44" s="66">
        <f t="shared" si="1"/>
        <v>2016</v>
      </c>
      <c r="F44" s="23">
        <f t="shared" si="2"/>
        <v>5</v>
      </c>
      <c r="G44" s="24" t="str">
        <f t="shared" si="8"/>
        <v>BTE</v>
      </c>
      <c r="H44" s="67">
        <v>15000</v>
      </c>
      <c r="I44" s="5" t="s">
        <v>171</v>
      </c>
      <c r="J44" s="70" t="s">
        <v>99</v>
      </c>
      <c r="K44" s="70" t="s">
        <v>99</v>
      </c>
      <c r="M44" s="69">
        <f t="shared" si="4"/>
        <v>15000</v>
      </c>
      <c r="N44" s="19">
        <f t="shared" si="5"/>
        <v>0</v>
      </c>
      <c r="O44" s="20">
        <f t="shared" si="6"/>
        <v>15000</v>
      </c>
      <c r="AB44" s="15"/>
    </row>
    <row r="45" spans="1:28" x14ac:dyDescent="0.25">
      <c r="A45" s="1" t="s">
        <v>229</v>
      </c>
      <c r="B45" s="2" t="s">
        <v>230</v>
      </c>
      <c r="C45" s="31">
        <v>42384</v>
      </c>
      <c r="D45" s="66">
        <f t="shared" si="0"/>
        <v>1</v>
      </c>
      <c r="E45" s="66">
        <f t="shared" si="1"/>
        <v>2016</v>
      </c>
      <c r="F45" s="23">
        <f t="shared" si="2"/>
        <v>14</v>
      </c>
      <c r="G45" s="24" t="str">
        <f t="shared" si="8"/>
        <v>CENTRO KAPPA</v>
      </c>
      <c r="H45" s="67">
        <v>3000</v>
      </c>
      <c r="I45" s="5" t="s">
        <v>1</v>
      </c>
      <c r="J45" s="70" t="s">
        <v>99</v>
      </c>
      <c r="K45" s="70" t="s">
        <v>99</v>
      </c>
      <c r="M45" s="69">
        <f t="shared" si="4"/>
        <v>3000</v>
      </c>
      <c r="N45" s="19">
        <f t="shared" si="5"/>
        <v>0</v>
      </c>
      <c r="O45" s="20">
        <f t="shared" si="6"/>
        <v>3000</v>
      </c>
      <c r="AB45" s="15"/>
    </row>
    <row r="46" spans="1:28" x14ac:dyDescent="0.25">
      <c r="A46" s="1" t="s">
        <v>231</v>
      </c>
      <c r="B46" s="2" t="s">
        <v>232</v>
      </c>
      <c r="C46" s="31">
        <v>42384</v>
      </c>
      <c r="D46" s="66">
        <f t="shared" si="0"/>
        <v>1</v>
      </c>
      <c r="E46" s="66">
        <f t="shared" si="1"/>
        <v>2016</v>
      </c>
      <c r="F46" s="23">
        <f t="shared" si="2"/>
        <v>20</v>
      </c>
      <c r="G46" s="24" t="str">
        <f t="shared" si="8"/>
        <v>DEPUR PADANA ACQUE</v>
      </c>
      <c r="H46" s="67">
        <v>2000</v>
      </c>
      <c r="I46" s="5" t="s">
        <v>1</v>
      </c>
      <c r="J46" s="70" t="s">
        <v>99</v>
      </c>
      <c r="K46" s="70" t="s">
        <v>99</v>
      </c>
      <c r="M46" s="69">
        <f t="shared" si="4"/>
        <v>2000</v>
      </c>
      <c r="N46" s="19">
        <f t="shared" si="5"/>
        <v>0</v>
      </c>
      <c r="O46" s="20">
        <f t="shared" si="6"/>
        <v>2000</v>
      </c>
      <c r="AB46" s="15"/>
    </row>
    <row r="47" spans="1:28" x14ac:dyDescent="0.25">
      <c r="A47" s="1" t="s">
        <v>233</v>
      </c>
      <c r="B47" s="2" t="s">
        <v>234</v>
      </c>
      <c r="C47" s="31">
        <v>42384</v>
      </c>
      <c r="D47" s="66">
        <f t="shared" si="0"/>
        <v>1</v>
      </c>
      <c r="E47" s="66">
        <f t="shared" si="1"/>
        <v>2016</v>
      </c>
      <c r="F47" s="23">
        <f t="shared" si="2"/>
        <v>7</v>
      </c>
      <c r="G47" s="24" t="str">
        <f t="shared" si="8"/>
        <v>DOTTI</v>
      </c>
      <c r="H47" s="67">
        <v>6000</v>
      </c>
      <c r="I47" s="5" t="s">
        <v>1</v>
      </c>
      <c r="J47" s="70" t="s">
        <v>99</v>
      </c>
      <c r="K47" s="70" t="s">
        <v>99</v>
      </c>
      <c r="M47" s="69">
        <f t="shared" si="4"/>
        <v>6000</v>
      </c>
      <c r="N47" s="19">
        <f t="shared" si="5"/>
        <v>0</v>
      </c>
      <c r="O47" s="20">
        <f t="shared" si="6"/>
        <v>6000</v>
      </c>
      <c r="AB47" s="15"/>
    </row>
    <row r="48" spans="1:28" x14ac:dyDescent="0.25">
      <c r="A48" s="1" t="s">
        <v>235</v>
      </c>
      <c r="B48" s="2" t="s">
        <v>236</v>
      </c>
      <c r="C48" s="31">
        <v>42384</v>
      </c>
      <c r="D48" s="66">
        <f t="shared" si="0"/>
        <v>1</v>
      </c>
      <c r="E48" s="66">
        <f t="shared" si="1"/>
        <v>2016</v>
      </c>
      <c r="F48" s="23">
        <f t="shared" si="2"/>
        <v>17</v>
      </c>
      <c r="G48" s="24" t="str">
        <f t="shared" si="8"/>
        <v>ELETTRICA FABER</v>
      </c>
      <c r="H48" s="67">
        <v>30000</v>
      </c>
      <c r="I48" s="5" t="s">
        <v>2</v>
      </c>
      <c r="J48" s="70" t="s">
        <v>99</v>
      </c>
      <c r="K48" s="70" t="s">
        <v>99</v>
      </c>
      <c r="M48" s="69">
        <f t="shared" si="4"/>
        <v>30000</v>
      </c>
      <c r="N48" s="19">
        <f t="shared" si="5"/>
        <v>0</v>
      </c>
      <c r="O48" s="20">
        <f t="shared" si="6"/>
        <v>30000</v>
      </c>
      <c r="AB48" s="15"/>
    </row>
    <row r="49" spans="1:28" x14ac:dyDescent="0.25">
      <c r="A49" s="1" t="s">
        <v>237</v>
      </c>
      <c r="B49" s="2" t="s">
        <v>238</v>
      </c>
      <c r="C49" s="31">
        <v>42384</v>
      </c>
      <c r="D49" s="66">
        <f t="shared" si="0"/>
        <v>1</v>
      </c>
      <c r="E49" s="66">
        <f t="shared" si="1"/>
        <v>2016</v>
      </c>
      <c r="F49" s="23">
        <f t="shared" si="2"/>
        <v>9</v>
      </c>
      <c r="G49" s="24" t="str">
        <f t="shared" si="8"/>
        <v>ELLISSE</v>
      </c>
      <c r="H49" s="67">
        <v>290</v>
      </c>
      <c r="I49" s="5" t="s">
        <v>2</v>
      </c>
      <c r="J49" s="70" t="s">
        <v>99</v>
      </c>
      <c r="K49" s="70" t="s">
        <v>99</v>
      </c>
      <c r="M49" s="69">
        <f t="shared" si="4"/>
        <v>290</v>
      </c>
      <c r="N49" s="19">
        <f t="shared" si="5"/>
        <v>0</v>
      </c>
      <c r="O49" s="20">
        <f t="shared" si="6"/>
        <v>290</v>
      </c>
      <c r="AB49" s="15"/>
    </row>
    <row r="50" spans="1:28" x14ac:dyDescent="0.25">
      <c r="A50" s="1" t="s">
        <v>239</v>
      </c>
      <c r="B50" s="2" t="s">
        <v>240</v>
      </c>
      <c r="C50" s="31">
        <v>42384</v>
      </c>
      <c r="D50" s="66">
        <f t="shared" si="0"/>
        <v>1</v>
      </c>
      <c r="E50" s="66">
        <f t="shared" si="1"/>
        <v>2016</v>
      </c>
      <c r="F50" s="23">
        <f t="shared" si="2"/>
        <v>17</v>
      </c>
      <c r="G50" s="24" t="str">
        <f t="shared" si="8"/>
        <v>FRANZONI EMILIO</v>
      </c>
      <c r="H50" s="67">
        <v>19000</v>
      </c>
      <c r="I50" s="5" t="s">
        <v>1</v>
      </c>
      <c r="J50" s="70" t="s">
        <v>99</v>
      </c>
      <c r="K50" s="70" t="s">
        <v>99</v>
      </c>
      <c r="M50" s="69">
        <f t="shared" si="4"/>
        <v>19000</v>
      </c>
      <c r="N50" s="19">
        <f t="shared" si="5"/>
        <v>0</v>
      </c>
      <c r="O50" s="20">
        <f t="shared" si="6"/>
        <v>19000</v>
      </c>
      <c r="AB50" s="15"/>
    </row>
    <row r="51" spans="1:28" x14ac:dyDescent="0.25">
      <c r="A51" s="1" t="s">
        <v>241</v>
      </c>
      <c r="B51" s="2" t="s">
        <v>80</v>
      </c>
      <c r="C51" s="31">
        <v>42384</v>
      </c>
      <c r="D51" s="66">
        <f t="shared" si="0"/>
        <v>1</v>
      </c>
      <c r="E51" s="66">
        <f t="shared" si="1"/>
        <v>2016</v>
      </c>
      <c r="F51" s="23">
        <f t="shared" si="2"/>
        <v>11</v>
      </c>
      <c r="G51" s="24" t="str">
        <f t="shared" si="8"/>
        <v>GREENWOOD</v>
      </c>
      <c r="H51" s="67">
        <v>319.8</v>
      </c>
      <c r="I51" s="5" t="s">
        <v>171</v>
      </c>
      <c r="J51" s="70" t="s">
        <v>99</v>
      </c>
      <c r="K51" s="70" t="s">
        <v>99</v>
      </c>
      <c r="M51" s="69">
        <f t="shared" si="4"/>
        <v>319.8</v>
      </c>
      <c r="N51" s="19">
        <f t="shared" si="5"/>
        <v>0</v>
      </c>
      <c r="O51" s="20">
        <f t="shared" si="6"/>
        <v>319.8</v>
      </c>
      <c r="AB51" s="15"/>
    </row>
    <row r="52" spans="1:28" x14ac:dyDescent="0.25">
      <c r="A52" s="1" t="s">
        <v>242</v>
      </c>
      <c r="B52" s="2" t="s">
        <v>243</v>
      </c>
      <c r="C52" s="31">
        <v>42384</v>
      </c>
      <c r="D52" s="66">
        <f t="shared" si="0"/>
        <v>1</v>
      </c>
      <c r="E52" s="66">
        <f t="shared" si="1"/>
        <v>2016</v>
      </c>
      <c r="F52" s="23">
        <f t="shared" si="2"/>
        <v>12</v>
      </c>
      <c r="G52" s="24" t="str">
        <f t="shared" si="8"/>
        <v>GS SERVICE</v>
      </c>
      <c r="H52" s="67">
        <v>540</v>
      </c>
      <c r="I52" s="5" t="s">
        <v>1</v>
      </c>
      <c r="J52" s="70" t="s">
        <v>99</v>
      </c>
      <c r="K52" s="70" t="s">
        <v>99</v>
      </c>
      <c r="M52" s="69">
        <f t="shared" si="4"/>
        <v>540</v>
      </c>
      <c r="N52" s="19">
        <f t="shared" si="5"/>
        <v>0</v>
      </c>
      <c r="O52" s="20">
        <f t="shared" si="6"/>
        <v>540</v>
      </c>
      <c r="AB52" s="15"/>
    </row>
    <row r="53" spans="1:28" x14ac:dyDescent="0.25">
      <c r="A53" s="1" t="s">
        <v>244</v>
      </c>
      <c r="B53" s="2" t="s">
        <v>245</v>
      </c>
      <c r="C53" s="31">
        <v>42384</v>
      </c>
      <c r="D53" s="66">
        <f t="shared" si="0"/>
        <v>1</v>
      </c>
      <c r="E53" s="66">
        <f t="shared" si="1"/>
        <v>2016</v>
      </c>
      <c r="F53" s="23">
        <f t="shared" si="2"/>
        <v>7</v>
      </c>
      <c r="G53" s="24" t="str">
        <f t="shared" si="8"/>
        <v>ILPLA</v>
      </c>
      <c r="H53" s="67">
        <v>1900</v>
      </c>
      <c r="I53" s="5" t="s">
        <v>171</v>
      </c>
      <c r="J53" s="70" t="s">
        <v>99</v>
      </c>
      <c r="K53" s="70" t="s">
        <v>99</v>
      </c>
      <c r="M53" s="69">
        <f t="shared" si="4"/>
        <v>1900</v>
      </c>
      <c r="N53" s="19">
        <f t="shared" si="5"/>
        <v>0</v>
      </c>
      <c r="O53" s="20">
        <f t="shared" si="6"/>
        <v>1900</v>
      </c>
      <c r="AB53" s="15"/>
    </row>
    <row r="54" spans="1:28" x14ac:dyDescent="0.25">
      <c r="A54" s="1" t="s">
        <v>246</v>
      </c>
      <c r="B54" s="2" t="s">
        <v>247</v>
      </c>
      <c r="C54" s="31">
        <v>42384</v>
      </c>
      <c r="D54" s="66">
        <f t="shared" si="0"/>
        <v>1</v>
      </c>
      <c r="E54" s="66">
        <f t="shared" si="1"/>
        <v>2016</v>
      </c>
      <c r="F54" s="23">
        <f t="shared" si="2"/>
        <v>13</v>
      </c>
      <c r="G54" s="24" t="str">
        <f t="shared" si="8"/>
        <v>METALREPAIR</v>
      </c>
      <c r="H54" s="67">
        <v>15000</v>
      </c>
      <c r="I54" s="5" t="s">
        <v>2</v>
      </c>
      <c r="J54" s="70" t="s">
        <v>99</v>
      </c>
      <c r="K54" s="70" t="s">
        <v>99</v>
      </c>
      <c r="M54" s="69">
        <f t="shared" si="4"/>
        <v>15000</v>
      </c>
      <c r="N54" s="19">
        <f t="shared" si="5"/>
        <v>0</v>
      </c>
      <c r="O54" s="20">
        <f t="shared" si="6"/>
        <v>15000</v>
      </c>
      <c r="AB54" s="15"/>
    </row>
    <row r="55" spans="1:28" x14ac:dyDescent="0.25">
      <c r="A55" s="1" t="s">
        <v>248</v>
      </c>
      <c r="B55" s="2" t="s">
        <v>249</v>
      </c>
      <c r="C55" s="31">
        <v>42384</v>
      </c>
      <c r="D55" s="66">
        <f t="shared" si="0"/>
        <v>1</v>
      </c>
      <c r="E55" s="66">
        <f t="shared" si="1"/>
        <v>2016</v>
      </c>
      <c r="F55" s="23">
        <f t="shared" si="2"/>
        <v>15</v>
      </c>
      <c r="G55" s="24" t="str">
        <f t="shared" si="8"/>
        <v>NATURALE SRLS</v>
      </c>
      <c r="H55" s="67">
        <v>658.12</v>
      </c>
      <c r="I55" s="5" t="s">
        <v>171</v>
      </c>
      <c r="J55" s="70" t="s">
        <v>99</v>
      </c>
      <c r="K55" s="70" t="s">
        <v>99</v>
      </c>
      <c r="M55" s="69">
        <f t="shared" si="4"/>
        <v>658.12</v>
      </c>
      <c r="N55" s="19">
        <f t="shared" si="5"/>
        <v>0</v>
      </c>
      <c r="O55" s="20">
        <f t="shared" si="6"/>
        <v>658.12</v>
      </c>
      <c r="AB55" s="15"/>
    </row>
    <row r="56" spans="1:28" x14ac:dyDescent="0.25">
      <c r="A56" s="1" t="s">
        <v>250</v>
      </c>
      <c r="B56" s="2" t="s">
        <v>251</v>
      </c>
      <c r="C56" s="31">
        <v>42384</v>
      </c>
      <c r="D56" s="66">
        <f t="shared" si="0"/>
        <v>1</v>
      </c>
      <c r="E56" s="66">
        <f t="shared" si="1"/>
        <v>2016</v>
      </c>
      <c r="F56" s="23">
        <f t="shared" si="2"/>
        <v>8</v>
      </c>
      <c r="G56" s="24" t="str">
        <f t="shared" si="8"/>
        <v>R/E/P/</v>
      </c>
      <c r="H56" s="67">
        <v>10000</v>
      </c>
      <c r="I56" s="5" t="s">
        <v>1</v>
      </c>
      <c r="J56" s="70" t="s">
        <v>99</v>
      </c>
      <c r="K56" s="70" t="s">
        <v>99</v>
      </c>
      <c r="M56" s="69">
        <f t="shared" si="4"/>
        <v>10000</v>
      </c>
      <c r="N56" s="19">
        <f t="shared" si="5"/>
        <v>0</v>
      </c>
      <c r="O56" s="20">
        <f t="shared" si="6"/>
        <v>10000</v>
      </c>
      <c r="AB56" s="15"/>
    </row>
    <row r="57" spans="1:28" x14ac:dyDescent="0.25">
      <c r="A57" s="1" t="s">
        <v>252</v>
      </c>
      <c r="B57" s="2" t="s">
        <v>253</v>
      </c>
      <c r="C57" s="31">
        <v>42384</v>
      </c>
      <c r="D57" s="66">
        <f t="shared" si="0"/>
        <v>1</v>
      </c>
      <c r="E57" s="66">
        <f t="shared" si="1"/>
        <v>2016</v>
      </c>
      <c r="F57" s="23">
        <f t="shared" si="2"/>
        <v>11</v>
      </c>
      <c r="G57" s="24" t="str">
        <f t="shared" si="8"/>
        <v>SANITARIA</v>
      </c>
      <c r="H57" s="67">
        <v>6000</v>
      </c>
      <c r="I57" s="5" t="s">
        <v>1</v>
      </c>
      <c r="J57" s="70" t="s">
        <v>99</v>
      </c>
      <c r="K57" s="70" t="s">
        <v>99</v>
      </c>
      <c r="M57" s="69">
        <f t="shared" si="4"/>
        <v>6000</v>
      </c>
      <c r="N57" s="19">
        <f t="shared" si="5"/>
        <v>0</v>
      </c>
      <c r="O57" s="20">
        <f t="shared" si="6"/>
        <v>6000</v>
      </c>
      <c r="AB57" s="15"/>
    </row>
    <row r="58" spans="1:28" x14ac:dyDescent="0.25">
      <c r="A58" s="1" t="s">
        <v>254</v>
      </c>
      <c r="B58" s="2" t="s">
        <v>255</v>
      </c>
      <c r="C58" s="31">
        <v>42384</v>
      </c>
      <c r="D58" s="66">
        <f t="shared" si="0"/>
        <v>1</v>
      </c>
      <c r="E58" s="66">
        <f t="shared" si="1"/>
        <v>2016</v>
      </c>
      <c r="F58" s="23">
        <f t="shared" si="2"/>
        <v>11</v>
      </c>
      <c r="G58" s="24" t="str">
        <f t="shared" si="8"/>
        <v>SANITARIA</v>
      </c>
      <c r="H58" s="67">
        <v>16500</v>
      </c>
      <c r="I58" s="5" t="s">
        <v>1</v>
      </c>
      <c r="J58" s="70" t="s">
        <v>99</v>
      </c>
      <c r="K58" s="70" t="s">
        <v>99</v>
      </c>
      <c r="M58" s="69">
        <f t="shared" si="4"/>
        <v>16500</v>
      </c>
      <c r="N58" s="19">
        <f t="shared" si="5"/>
        <v>0</v>
      </c>
      <c r="O58" s="20">
        <f t="shared" si="6"/>
        <v>16500</v>
      </c>
      <c r="AB58" s="15"/>
    </row>
    <row r="59" spans="1:28" x14ac:dyDescent="0.25">
      <c r="A59" s="1" t="s">
        <v>256</v>
      </c>
      <c r="B59" s="2" t="s">
        <v>257</v>
      </c>
      <c r="C59" s="31">
        <v>42384</v>
      </c>
      <c r="D59" s="66">
        <f t="shared" si="0"/>
        <v>1</v>
      </c>
      <c r="E59" s="66">
        <f t="shared" si="1"/>
        <v>2016</v>
      </c>
      <c r="F59" s="23">
        <f t="shared" si="2"/>
        <v>10</v>
      </c>
      <c r="G59" s="24" t="str">
        <f t="shared" si="8"/>
        <v>SYSTEM 6</v>
      </c>
      <c r="H59" s="67">
        <v>3008</v>
      </c>
      <c r="I59" s="5" t="s">
        <v>1</v>
      </c>
      <c r="J59" s="70" t="s">
        <v>99</v>
      </c>
      <c r="K59" s="70" t="s">
        <v>99</v>
      </c>
      <c r="M59" s="69">
        <f t="shared" si="4"/>
        <v>3008</v>
      </c>
      <c r="N59" s="19">
        <f t="shared" si="5"/>
        <v>0</v>
      </c>
      <c r="O59" s="20">
        <f t="shared" si="6"/>
        <v>3008</v>
      </c>
      <c r="AB59" s="15"/>
    </row>
    <row r="60" spans="1:28" x14ac:dyDescent="0.25">
      <c r="A60" s="1" t="s">
        <v>258</v>
      </c>
      <c r="B60" s="2" t="s">
        <v>259</v>
      </c>
      <c r="C60" s="31">
        <v>42384</v>
      </c>
      <c r="D60" s="66">
        <f t="shared" si="0"/>
        <v>1</v>
      </c>
      <c r="E60" s="66">
        <f t="shared" si="1"/>
        <v>2016</v>
      </c>
      <c r="F60" s="23">
        <f t="shared" si="2"/>
        <v>10</v>
      </c>
      <c r="G60" s="24" t="str">
        <f t="shared" si="8"/>
        <v>SYSTEM 6</v>
      </c>
      <c r="H60" s="67">
        <v>4000</v>
      </c>
      <c r="I60" s="5" t="s">
        <v>171</v>
      </c>
      <c r="J60" s="70" t="s">
        <v>99</v>
      </c>
      <c r="K60" s="70" t="s">
        <v>99</v>
      </c>
      <c r="M60" s="69">
        <f t="shared" si="4"/>
        <v>4000</v>
      </c>
      <c r="N60" s="19">
        <f t="shared" si="5"/>
        <v>0</v>
      </c>
      <c r="O60" s="20">
        <f t="shared" si="6"/>
        <v>4000</v>
      </c>
      <c r="AB60" s="15"/>
    </row>
    <row r="61" spans="1:28" x14ac:dyDescent="0.25">
      <c r="A61" s="1" t="s">
        <v>260</v>
      </c>
      <c r="B61" s="2" t="s">
        <v>261</v>
      </c>
      <c r="C61" s="31">
        <v>42387</v>
      </c>
      <c r="D61" s="66">
        <f t="shared" si="0"/>
        <v>1</v>
      </c>
      <c r="E61" s="66">
        <f t="shared" si="1"/>
        <v>2016</v>
      </c>
      <c r="F61" s="23">
        <f t="shared" si="2"/>
        <v>14</v>
      </c>
      <c r="G61" s="24" t="str">
        <f t="shared" si="8"/>
        <v>A2A AMBIENTE</v>
      </c>
      <c r="H61" s="67">
        <v>5000</v>
      </c>
      <c r="I61" s="5" t="s">
        <v>1</v>
      </c>
      <c r="J61" s="70" t="s">
        <v>99</v>
      </c>
      <c r="K61" s="70" t="s">
        <v>99</v>
      </c>
      <c r="M61" s="69">
        <f t="shared" si="4"/>
        <v>5000</v>
      </c>
      <c r="N61" s="19">
        <f t="shared" si="5"/>
        <v>0</v>
      </c>
      <c r="O61" s="20">
        <f t="shared" si="6"/>
        <v>5000</v>
      </c>
      <c r="AB61" s="15"/>
    </row>
    <row r="62" spans="1:28" x14ac:dyDescent="0.25">
      <c r="A62" s="1" t="s">
        <v>262</v>
      </c>
      <c r="B62" s="2" t="s">
        <v>263</v>
      </c>
      <c r="C62" s="31">
        <v>42389</v>
      </c>
      <c r="D62" s="66">
        <f t="shared" si="0"/>
        <v>1</v>
      </c>
      <c r="E62" s="66">
        <f t="shared" si="1"/>
        <v>2016</v>
      </c>
      <c r="F62" s="23">
        <f t="shared" si="2"/>
        <v>6</v>
      </c>
      <c r="G62" s="24" t="str">
        <f t="shared" si="8"/>
        <v>CAMF</v>
      </c>
      <c r="H62" s="67">
        <v>260</v>
      </c>
      <c r="I62" s="5" t="s">
        <v>1</v>
      </c>
      <c r="J62" s="70" t="s">
        <v>99</v>
      </c>
      <c r="K62" s="70" t="s">
        <v>99</v>
      </c>
      <c r="M62" s="69">
        <f t="shared" si="4"/>
        <v>260</v>
      </c>
      <c r="N62" s="19">
        <f t="shared" si="5"/>
        <v>0</v>
      </c>
      <c r="O62" s="20">
        <f t="shared" si="6"/>
        <v>260</v>
      </c>
      <c r="AB62" s="15"/>
    </row>
    <row r="63" spans="1:28" x14ac:dyDescent="0.25">
      <c r="A63" s="1" t="s">
        <v>264</v>
      </c>
      <c r="B63" s="2" t="s">
        <v>265</v>
      </c>
      <c r="C63" s="31">
        <v>42390</v>
      </c>
      <c r="D63" s="66">
        <f t="shared" si="0"/>
        <v>1</v>
      </c>
      <c r="E63" s="66">
        <f t="shared" si="1"/>
        <v>2016</v>
      </c>
      <c r="F63" s="23">
        <f t="shared" si="2"/>
        <v>10</v>
      </c>
      <c r="G63" s="24" t="str">
        <f t="shared" si="8"/>
        <v>PALMABIT</v>
      </c>
      <c r="H63" s="67">
        <v>6500</v>
      </c>
      <c r="I63" s="5" t="s">
        <v>171</v>
      </c>
      <c r="J63" s="70" t="s">
        <v>99</v>
      </c>
      <c r="K63" s="70" t="s">
        <v>99</v>
      </c>
      <c r="M63" s="69">
        <f t="shared" si="4"/>
        <v>6500</v>
      </c>
      <c r="N63" s="19">
        <f t="shared" si="5"/>
        <v>0</v>
      </c>
      <c r="O63" s="20">
        <f t="shared" si="6"/>
        <v>6500</v>
      </c>
      <c r="AB63" s="15"/>
    </row>
    <row r="64" spans="1:28" x14ac:dyDescent="0.25">
      <c r="A64" s="1" t="s">
        <v>266</v>
      </c>
      <c r="B64" s="2" t="s">
        <v>267</v>
      </c>
      <c r="C64" s="31">
        <v>42391</v>
      </c>
      <c r="D64" s="66">
        <f t="shared" si="0"/>
        <v>1</v>
      </c>
      <c r="E64" s="66">
        <f t="shared" si="1"/>
        <v>2016</v>
      </c>
      <c r="F64" s="23">
        <f t="shared" si="2"/>
        <v>10</v>
      </c>
      <c r="G64" s="24" t="str">
        <f t="shared" si="8"/>
        <v>AGROPOSE</v>
      </c>
      <c r="H64" s="67">
        <v>15000</v>
      </c>
      <c r="I64" s="5" t="s">
        <v>171</v>
      </c>
      <c r="J64" s="70" t="s">
        <v>99</v>
      </c>
      <c r="K64" s="70" t="s">
        <v>99</v>
      </c>
      <c r="M64" s="69">
        <f t="shared" si="4"/>
        <v>15000</v>
      </c>
      <c r="N64" s="19">
        <f t="shared" si="5"/>
        <v>0</v>
      </c>
      <c r="O64" s="20">
        <f t="shared" si="6"/>
        <v>15000</v>
      </c>
      <c r="AB64" s="15"/>
    </row>
    <row r="65" spans="1:28" x14ac:dyDescent="0.25">
      <c r="A65" s="1" t="s">
        <v>268</v>
      </c>
      <c r="B65" s="2" t="s">
        <v>269</v>
      </c>
      <c r="C65" s="31">
        <v>42391</v>
      </c>
      <c r="D65" s="66">
        <f t="shared" si="0"/>
        <v>1</v>
      </c>
      <c r="E65" s="66">
        <f t="shared" si="1"/>
        <v>2016</v>
      </c>
      <c r="F65" s="23">
        <f t="shared" si="2"/>
        <v>16</v>
      </c>
      <c r="G65" s="24" t="str">
        <f t="shared" si="8"/>
        <v>OIKOS PROGETTI</v>
      </c>
      <c r="H65" s="67">
        <v>10000</v>
      </c>
      <c r="I65" s="5" t="s">
        <v>1</v>
      </c>
      <c r="J65" s="70" t="s">
        <v>99</v>
      </c>
      <c r="K65" s="70" t="s">
        <v>99</v>
      </c>
      <c r="M65" s="69">
        <f t="shared" si="4"/>
        <v>10000</v>
      </c>
      <c r="N65" s="19">
        <f t="shared" si="5"/>
        <v>0</v>
      </c>
      <c r="O65" s="20">
        <f t="shared" si="6"/>
        <v>10000</v>
      </c>
      <c r="AB65" s="15"/>
    </row>
    <row r="66" spans="1:28" x14ac:dyDescent="0.25">
      <c r="A66" s="1" t="s">
        <v>270</v>
      </c>
      <c r="B66" s="2" t="s">
        <v>271</v>
      </c>
      <c r="C66" s="31">
        <v>42391</v>
      </c>
      <c r="D66" s="66">
        <f t="shared" ref="D66:D129" si="9">MONTH(C66)</f>
        <v>1</v>
      </c>
      <c r="E66" s="66">
        <f t="shared" ref="E66:E129" si="10">YEAR(C66)</f>
        <v>2016</v>
      </c>
      <c r="F66" s="23">
        <f t="shared" ref="F66:F79" si="11">FIND("-",B66,5)</f>
        <v>7</v>
      </c>
      <c r="G66" s="24" t="str">
        <f t="shared" si="8"/>
        <v>REMED</v>
      </c>
      <c r="H66" s="67">
        <v>5000</v>
      </c>
      <c r="I66" s="5" t="s">
        <v>1</v>
      </c>
      <c r="J66" s="70" t="s">
        <v>99</v>
      </c>
      <c r="K66" s="70" t="s">
        <v>99</v>
      </c>
      <c r="M66" s="69">
        <f t="shared" si="4"/>
        <v>5000</v>
      </c>
      <c r="N66" s="19">
        <f t="shared" si="5"/>
        <v>0</v>
      </c>
      <c r="O66" s="20">
        <f t="shared" si="6"/>
        <v>5000</v>
      </c>
      <c r="AB66" s="15"/>
    </row>
    <row r="67" spans="1:28" x14ac:dyDescent="0.25">
      <c r="A67" s="1" t="s">
        <v>272</v>
      </c>
      <c r="B67" s="2" t="s">
        <v>273</v>
      </c>
      <c r="C67" s="31">
        <v>42394</v>
      </c>
      <c r="D67" s="66">
        <f t="shared" si="9"/>
        <v>1</v>
      </c>
      <c r="E67" s="66">
        <f t="shared" si="10"/>
        <v>2016</v>
      </c>
      <c r="F67" s="23">
        <f t="shared" si="11"/>
        <v>17</v>
      </c>
      <c r="G67" s="24" t="str">
        <f t="shared" si="8"/>
        <v>IL QUADRIFOGLIO</v>
      </c>
      <c r="H67" s="67">
        <v>2350</v>
      </c>
      <c r="I67" s="5" t="s">
        <v>2</v>
      </c>
      <c r="J67" s="70" t="s">
        <v>99</v>
      </c>
      <c r="K67" s="70" t="s">
        <v>99</v>
      </c>
      <c r="M67" s="69">
        <f t="shared" ref="M67:M130" si="12">+H67</f>
        <v>2350</v>
      </c>
      <c r="N67" s="19">
        <f t="shared" ref="N67:N130" si="13">+SUM(P67:R67)</f>
        <v>0</v>
      </c>
      <c r="O67" s="20">
        <f t="shared" ref="O67:O130" si="14">+M67-N67</f>
        <v>2350</v>
      </c>
      <c r="AB67" s="15"/>
    </row>
    <row r="68" spans="1:28" x14ac:dyDescent="0.25">
      <c r="A68" s="1" t="s">
        <v>274</v>
      </c>
      <c r="B68" s="2" t="s">
        <v>275</v>
      </c>
      <c r="C68" s="31">
        <v>42394</v>
      </c>
      <c r="D68" s="66">
        <f t="shared" si="9"/>
        <v>1</v>
      </c>
      <c r="E68" s="66">
        <f t="shared" si="10"/>
        <v>2016</v>
      </c>
      <c r="F68" s="23">
        <f t="shared" si="11"/>
        <v>13</v>
      </c>
      <c r="G68" s="24" t="str">
        <f t="shared" si="8"/>
        <v>NEXT ENERGY</v>
      </c>
      <c r="H68" s="67">
        <v>1000</v>
      </c>
      <c r="I68" s="5" t="s">
        <v>1</v>
      </c>
      <c r="J68" s="70" t="s">
        <v>99</v>
      </c>
      <c r="K68" s="70" t="s">
        <v>99</v>
      </c>
      <c r="M68" s="69">
        <f t="shared" si="12"/>
        <v>1000</v>
      </c>
      <c r="N68" s="19">
        <f t="shared" si="13"/>
        <v>0</v>
      </c>
      <c r="O68" s="20">
        <f t="shared" si="14"/>
        <v>1000</v>
      </c>
      <c r="AB68" s="15"/>
    </row>
    <row r="69" spans="1:28" x14ac:dyDescent="0.25">
      <c r="A69" s="1" t="s">
        <v>276</v>
      </c>
      <c r="B69" s="2" t="s">
        <v>277</v>
      </c>
      <c r="C69" s="31">
        <v>42394</v>
      </c>
      <c r="D69" s="66">
        <f t="shared" si="9"/>
        <v>1</v>
      </c>
      <c r="E69" s="66">
        <f t="shared" si="10"/>
        <v>2016</v>
      </c>
      <c r="F69" s="23">
        <f t="shared" si="11"/>
        <v>17</v>
      </c>
      <c r="G69" s="24" t="str">
        <f t="shared" si="8"/>
        <v>VIGILANZA GROUP</v>
      </c>
      <c r="H69" s="67">
        <v>10000</v>
      </c>
      <c r="I69" s="5" t="s">
        <v>1</v>
      </c>
      <c r="J69" s="70" t="s">
        <v>99</v>
      </c>
      <c r="K69" s="70" t="s">
        <v>99</v>
      </c>
      <c r="M69" s="69">
        <f t="shared" si="12"/>
        <v>10000</v>
      </c>
      <c r="N69" s="19">
        <f t="shared" si="13"/>
        <v>0</v>
      </c>
      <c r="O69" s="20">
        <f t="shared" si="14"/>
        <v>10000</v>
      </c>
      <c r="AB69" s="15"/>
    </row>
    <row r="70" spans="1:28" x14ac:dyDescent="0.25">
      <c r="A70" s="1" t="s">
        <v>278</v>
      </c>
      <c r="B70" s="2" t="s">
        <v>279</v>
      </c>
      <c r="C70" s="31">
        <v>42395</v>
      </c>
      <c r="D70" s="66">
        <f t="shared" si="9"/>
        <v>1</v>
      </c>
      <c r="E70" s="66">
        <f t="shared" si="10"/>
        <v>2016</v>
      </c>
      <c r="F70" s="23">
        <f t="shared" si="11"/>
        <v>17</v>
      </c>
      <c r="G70" s="24" t="str">
        <f t="shared" si="8"/>
        <v>CARPELLA PIETRO</v>
      </c>
      <c r="H70" s="67">
        <v>10000</v>
      </c>
      <c r="I70" s="5" t="s">
        <v>2</v>
      </c>
      <c r="J70" s="70" t="s">
        <v>99</v>
      </c>
      <c r="K70" s="70" t="s">
        <v>99</v>
      </c>
      <c r="M70" s="69">
        <f t="shared" si="12"/>
        <v>10000</v>
      </c>
      <c r="N70" s="19">
        <f t="shared" si="13"/>
        <v>0</v>
      </c>
      <c r="O70" s="20">
        <f t="shared" si="14"/>
        <v>10000</v>
      </c>
      <c r="AB70" s="15"/>
    </row>
    <row r="71" spans="1:28" x14ac:dyDescent="0.25">
      <c r="A71" s="1" t="s">
        <v>280</v>
      </c>
      <c r="B71" s="2" t="s">
        <v>281</v>
      </c>
      <c r="C71" s="31">
        <v>42395</v>
      </c>
      <c r="D71" s="66">
        <f t="shared" si="9"/>
        <v>1</v>
      </c>
      <c r="E71" s="66">
        <f t="shared" si="10"/>
        <v>2016</v>
      </c>
      <c r="F71" s="23">
        <f t="shared" si="11"/>
        <v>9</v>
      </c>
      <c r="G71" s="24" t="s">
        <v>282</v>
      </c>
      <c r="H71" s="67">
        <v>330</v>
      </c>
      <c r="I71" s="5" t="s">
        <v>171</v>
      </c>
      <c r="J71" s="70" t="s">
        <v>99</v>
      </c>
      <c r="K71" s="70" t="s">
        <v>99</v>
      </c>
      <c r="M71" s="69">
        <f t="shared" si="12"/>
        <v>330</v>
      </c>
      <c r="N71" s="19">
        <f t="shared" si="13"/>
        <v>0</v>
      </c>
      <c r="O71" s="20">
        <f t="shared" si="14"/>
        <v>330</v>
      </c>
      <c r="AB71" s="15"/>
    </row>
    <row r="72" spans="1:28" x14ac:dyDescent="0.25">
      <c r="A72" s="1" t="s">
        <v>283</v>
      </c>
      <c r="B72" s="2" t="s">
        <v>284</v>
      </c>
      <c r="C72" s="31">
        <v>42395</v>
      </c>
      <c r="D72" s="66">
        <f t="shared" si="9"/>
        <v>1</v>
      </c>
      <c r="E72" s="66">
        <f t="shared" si="10"/>
        <v>2016</v>
      </c>
      <c r="F72" s="23">
        <f t="shared" si="11"/>
        <v>18</v>
      </c>
      <c r="G72" s="24" t="str">
        <f t="shared" ref="G72:G79" si="15">LEFT(B72,F72-2)</f>
        <v>VALVERDE SPURGHI</v>
      </c>
      <c r="H72" s="67">
        <v>10000</v>
      </c>
      <c r="I72" s="5" t="s">
        <v>1</v>
      </c>
      <c r="J72" s="70" t="s">
        <v>99</v>
      </c>
      <c r="K72" s="70" t="s">
        <v>99</v>
      </c>
      <c r="M72" s="69">
        <f t="shared" si="12"/>
        <v>10000</v>
      </c>
      <c r="N72" s="19">
        <f t="shared" si="13"/>
        <v>0</v>
      </c>
      <c r="O72" s="20">
        <f t="shared" si="14"/>
        <v>10000</v>
      </c>
      <c r="AB72" s="15"/>
    </row>
    <row r="73" spans="1:28" x14ac:dyDescent="0.25">
      <c r="A73" s="1" t="s">
        <v>285</v>
      </c>
      <c r="B73" s="2" t="s">
        <v>286</v>
      </c>
      <c r="C73" s="31">
        <v>42395</v>
      </c>
      <c r="D73" s="66">
        <f t="shared" si="9"/>
        <v>1</v>
      </c>
      <c r="E73" s="66">
        <f t="shared" si="10"/>
        <v>2016</v>
      </c>
      <c r="F73" s="23">
        <f t="shared" si="11"/>
        <v>13</v>
      </c>
      <c r="G73" s="24" t="str">
        <f t="shared" si="15"/>
        <v>ZAC SISTEMI</v>
      </c>
      <c r="H73" s="67">
        <v>2500</v>
      </c>
      <c r="I73" s="5" t="s">
        <v>1</v>
      </c>
      <c r="J73" s="70" t="s">
        <v>99</v>
      </c>
      <c r="K73" s="70" t="s">
        <v>99</v>
      </c>
      <c r="M73" s="69">
        <f t="shared" si="12"/>
        <v>2500</v>
      </c>
      <c r="N73" s="19">
        <f t="shared" si="13"/>
        <v>0</v>
      </c>
      <c r="O73" s="20">
        <f t="shared" si="14"/>
        <v>2500</v>
      </c>
      <c r="AB73" s="15"/>
    </row>
    <row r="74" spans="1:28" x14ac:dyDescent="0.25">
      <c r="A74" s="1" t="s">
        <v>287</v>
      </c>
      <c r="B74" s="2" t="s">
        <v>69</v>
      </c>
      <c r="C74" s="31">
        <v>42398</v>
      </c>
      <c r="D74" s="66">
        <f t="shared" si="9"/>
        <v>1</v>
      </c>
      <c r="E74" s="66">
        <f t="shared" si="10"/>
        <v>2016</v>
      </c>
      <c r="F74" s="23">
        <f t="shared" si="11"/>
        <v>7</v>
      </c>
      <c r="G74" s="24" t="str">
        <f t="shared" si="15"/>
        <v>GIANT</v>
      </c>
      <c r="H74" s="67">
        <v>6900</v>
      </c>
      <c r="I74" s="5" t="s">
        <v>171</v>
      </c>
      <c r="J74" s="70" t="s">
        <v>99</v>
      </c>
      <c r="K74" s="70" t="s">
        <v>99</v>
      </c>
      <c r="M74" s="69">
        <f t="shared" si="12"/>
        <v>6900</v>
      </c>
      <c r="N74" s="19">
        <f t="shared" si="13"/>
        <v>0</v>
      </c>
      <c r="O74" s="20">
        <f t="shared" si="14"/>
        <v>6900</v>
      </c>
      <c r="AB74" s="15"/>
    </row>
    <row r="75" spans="1:28" x14ac:dyDescent="0.25">
      <c r="A75" s="1" t="s">
        <v>288</v>
      </c>
      <c r="B75" s="2" t="s">
        <v>289</v>
      </c>
      <c r="C75" s="31">
        <v>42398</v>
      </c>
      <c r="D75" s="66">
        <f t="shared" si="9"/>
        <v>1</v>
      </c>
      <c r="E75" s="66">
        <f t="shared" si="10"/>
        <v>2016</v>
      </c>
      <c r="F75" s="23">
        <f t="shared" si="11"/>
        <v>39</v>
      </c>
      <c r="G75" s="24" t="str">
        <f t="shared" si="15"/>
        <v>PULIZIA E VAGLIATURA MATERIALI INERTI</v>
      </c>
      <c r="H75" s="67">
        <v>2300</v>
      </c>
      <c r="I75" s="5" t="s">
        <v>1</v>
      </c>
      <c r="J75" s="70" t="s">
        <v>99</v>
      </c>
      <c r="K75" s="70" t="s">
        <v>99</v>
      </c>
      <c r="M75" s="69">
        <f t="shared" si="12"/>
        <v>2300</v>
      </c>
      <c r="N75" s="19">
        <f t="shared" si="13"/>
        <v>0</v>
      </c>
      <c r="O75" s="20">
        <f t="shared" si="14"/>
        <v>2300</v>
      </c>
      <c r="AB75" s="15"/>
    </row>
    <row r="76" spans="1:28" x14ac:dyDescent="0.25">
      <c r="A76" s="1" t="s">
        <v>290</v>
      </c>
      <c r="B76" s="2" t="s">
        <v>291</v>
      </c>
      <c r="C76" s="31">
        <v>42401</v>
      </c>
      <c r="D76" s="66">
        <f t="shared" si="9"/>
        <v>2</v>
      </c>
      <c r="E76" s="66">
        <f t="shared" si="10"/>
        <v>2016</v>
      </c>
      <c r="F76" s="23">
        <f t="shared" si="11"/>
        <v>9</v>
      </c>
      <c r="G76" s="24" t="str">
        <f t="shared" si="15"/>
        <v>EMZ Srl</v>
      </c>
      <c r="H76" s="67">
        <v>13000</v>
      </c>
      <c r="I76" s="5" t="s">
        <v>1</v>
      </c>
      <c r="J76" s="70" t="s">
        <v>99</v>
      </c>
      <c r="K76" s="70" t="s">
        <v>99</v>
      </c>
      <c r="M76" s="69">
        <f t="shared" si="12"/>
        <v>13000</v>
      </c>
      <c r="N76" s="19">
        <f t="shared" si="13"/>
        <v>0</v>
      </c>
      <c r="O76" s="20">
        <f t="shared" si="14"/>
        <v>13000</v>
      </c>
      <c r="AB76" s="15"/>
    </row>
    <row r="77" spans="1:28" x14ac:dyDescent="0.25">
      <c r="A77" s="1" t="s">
        <v>292</v>
      </c>
      <c r="B77" s="2" t="s">
        <v>79</v>
      </c>
      <c r="C77" s="31">
        <v>42402</v>
      </c>
      <c r="D77" s="66">
        <f t="shared" si="9"/>
        <v>2</v>
      </c>
      <c r="E77" s="66">
        <f t="shared" si="10"/>
        <v>2016</v>
      </c>
      <c r="F77" s="23">
        <f t="shared" si="11"/>
        <v>9</v>
      </c>
      <c r="G77" s="24" t="str">
        <f t="shared" si="15"/>
        <v>ALFRAMA</v>
      </c>
      <c r="H77" s="67">
        <v>408</v>
      </c>
      <c r="I77" s="5" t="s">
        <v>171</v>
      </c>
      <c r="J77" s="70" t="s">
        <v>99</v>
      </c>
      <c r="K77" s="70" t="s">
        <v>99</v>
      </c>
      <c r="M77" s="69">
        <f t="shared" si="12"/>
        <v>408</v>
      </c>
      <c r="N77" s="19">
        <f t="shared" si="13"/>
        <v>0</v>
      </c>
      <c r="O77" s="20">
        <f t="shared" si="14"/>
        <v>408</v>
      </c>
      <c r="AB77" s="15"/>
    </row>
    <row r="78" spans="1:28" x14ac:dyDescent="0.25">
      <c r="A78" s="1" t="s">
        <v>293</v>
      </c>
      <c r="B78" s="2" t="s">
        <v>76</v>
      </c>
      <c r="C78" s="31">
        <v>42402</v>
      </c>
      <c r="D78" s="66">
        <f t="shared" si="9"/>
        <v>2</v>
      </c>
      <c r="E78" s="66">
        <f t="shared" si="10"/>
        <v>2016</v>
      </c>
      <c r="F78" s="23">
        <f t="shared" si="11"/>
        <v>18</v>
      </c>
      <c r="G78" s="24" t="str">
        <f t="shared" si="15"/>
        <v>OFFICINA NATURAE</v>
      </c>
      <c r="H78" s="67">
        <v>425.98</v>
      </c>
      <c r="I78" s="5" t="s">
        <v>171</v>
      </c>
      <c r="J78" s="70" t="s">
        <v>99</v>
      </c>
      <c r="K78" s="70" t="s">
        <v>99</v>
      </c>
      <c r="M78" s="69">
        <f t="shared" si="12"/>
        <v>425.98</v>
      </c>
      <c r="N78" s="19">
        <f t="shared" si="13"/>
        <v>0</v>
      </c>
      <c r="O78" s="20">
        <f t="shared" si="14"/>
        <v>425.98</v>
      </c>
      <c r="AB78" s="15"/>
    </row>
    <row r="79" spans="1:28" x14ac:dyDescent="0.25">
      <c r="A79" s="1" t="s">
        <v>294</v>
      </c>
      <c r="B79" s="2" t="s">
        <v>73</v>
      </c>
      <c r="C79" s="31">
        <v>42403</v>
      </c>
      <c r="D79" s="66">
        <f t="shared" si="9"/>
        <v>2</v>
      </c>
      <c r="E79" s="66">
        <f t="shared" si="10"/>
        <v>2016</v>
      </c>
      <c r="F79" s="23">
        <f t="shared" si="11"/>
        <v>8</v>
      </c>
      <c r="G79" s="24" t="str">
        <f t="shared" si="15"/>
        <v>ASTORI</v>
      </c>
      <c r="H79" s="67">
        <v>10000</v>
      </c>
      <c r="I79" s="5" t="s">
        <v>171</v>
      </c>
      <c r="J79" s="70" t="s">
        <v>99</v>
      </c>
      <c r="K79" s="70" t="s">
        <v>99</v>
      </c>
      <c r="M79" s="69">
        <f t="shared" si="12"/>
        <v>10000</v>
      </c>
      <c r="N79" s="19">
        <f t="shared" si="13"/>
        <v>0</v>
      </c>
      <c r="O79" s="20">
        <f t="shared" si="14"/>
        <v>10000</v>
      </c>
      <c r="AB79" s="15"/>
    </row>
    <row r="80" spans="1:28" x14ac:dyDescent="0.25">
      <c r="A80" s="8" t="s">
        <v>295</v>
      </c>
      <c r="B80" s="2" t="s">
        <v>296</v>
      </c>
      <c r="C80" s="31">
        <v>42404</v>
      </c>
      <c r="D80" s="66">
        <f t="shared" si="9"/>
        <v>2</v>
      </c>
      <c r="E80" s="66">
        <f t="shared" si="10"/>
        <v>2016</v>
      </c>
      <c r="F80" s="23" t="s">
        <v>99</v>
      </c>
      <c r="G80" s="24" t="s">
        <v>297</v>
      </c>
      <c r="H80" s="67">
        <v>95000</v>
      </c>
      <c r="I80" s="71" t="s">
        <v>153</v>
      </c>
      <c r="J80" s="72" t="s">
        <v>298</v>
      </c>
      <c r="K80" s="73">
        <v>146</v>
      </c>
      <c r="L80" s="74"/>
      <c r="M80" s="69">
        <f t="shared" si="12"/>
        <v>95000</v>
      </c>
      <c r="N80" s="19">
        <f t="shared" si="13"/>
        <v>0</v>
      </c>
      <c r="O80" s="20">
        <f t="shared" si="14"/>
        <v>95000</v>
      </c>
      <c r="AB80" s="15"/>
    </row>
    <row r="81" spans="1:28" x14ac:dyDescent="0.25">
      <c r="A81" s="8" t="s">
        <v>299</v>
      </c>
      <c r="B81" s="2" t="s">
        <v>300</v>
      </c>
      <c r="C81" s="31">
        <v>42404</v>
      </c>
      <c r="D81" s="66">
        <f t="shared" si="9"/>
        <v>2</v>
      </c>
      <c r="E81" s="66">
        <f t="shared" si="10"/>
        <v>2016</v>
      </c>
      <c r="F81" s="23" t="s">
        <v>99</v>
      </c>
      <c r="G81" s="24" t="s">
        <v>297</v>
      </c>
      <c r="H81" s="67">
        <v>85000</v>
      </c>
      <c r="I81" s="71" t="s">
        <v>153</v>
      </c>
      <c r="J81" s="72" t="s">
        <v>301</v>
      </c>
      <c r="K81" s="73">
        <v>147</v>
      </c>
      <c r="L81" s="74"/>
      <c r="M81" s="69">
        <f t="shared" si="12"/>
        <v>85000</v>
      </c>
      <c r="N81" s="19">
        <f t="shared" si="13"/>
        <v>0</v>
      </c>
      <c r="O81" s="20">
        <f t="shared" si="14"/>
        <v>85000</v>
      </c>
      <c r="AB81" s="15"/>
    </row>
    <row r="82" spans="1:28" x14ac:dyDescent="0.25">
      <c r="A82" s="1" t="s">
        <v>302</v>
      </c>
      <c r="B82" s="2" t="s">
        <v>303</v>
      </c>
      <c r="C82" s="31">
        <v>42404</v>
      </c>
      <c r="D82" s="66">
        <f t="shared" si="9"/>
        <v>2</v>
      </c>
      <c r="E82" s="66">
        <f t="shared" si="10"/>
        <v>2016</v>
      </c>
      <c r="F82" s="23">
        <f t="shared" ref="F82:F93" si="16">FIND("-",B82,5)</f>
        <v>5</v>
      </c>
      <c r="G82" s="24" t="str">
        <f t="shared" ref="G82:G89" si="17">LEFT(B82,F82-2)</f>
        <v>KGN</v>
      </c>
      <c r="H82" s="67">
        <v>1200</v>
      </c>
      <c r="I82" s="5" t="s">
        <v>1</v>
      </c>
      <c r="J82" s="70" t="s">
        <v>99</v>
      </c>
      <c r="K82" s="70" t="s">
        <v>99</v>
      </c>
      <c r="M82" s="69">
        <f t="shared" si="12"/>
        <v>1200</v>
      </c>
      <c r="N82" s="19">
        <f t="shared" si="13"/>
        <v>0</v>
      </c>
      <c r="O82" s="20">
        <f t="shared" si="14"/>
        <v>1200</v>
      </c>
      <c r="AB82" s="15"/>
    </row>
    <row r="83" spans="1:28" x14ac:dyDescent="0.25">
      <c r="A83" s="1" t="s">
        <v>304</v>
      </c>
      <c r="B83" s="2" t="s">
        <v>69</v>
      </c>
      <c r="C83" s="31">
        <v>42409</v>
      </c>
      <c r="D83" s="66">
        <f t="shared" si="9"/>
        <v>2</v>
      </c>
      <c r="E83" s="66">
        <f t="shared" si="10"/>
        <v>2016</v>
      </c>
      <c r="F83" s="23">
        <f t="shared" si="16"/>
        <v>7</v>
      </c>
      <c r="G83" s="24" t="str">
        <f t="shared" si="17"/>
        <v>GIANT</v>
      </c>
      <c r="H83" s="67">
        <v>7800</v>
      </c>
      <c r="I83" s="5" t="s">
        <v>171</v>
      </c>
      <c r="J83" s="70" t="s">
        <v>99</v>
      </c>
      <c r="K83" s="70" t="s">
        <v>99</v>
      </c>
      <c r="M83" s="69">
        <f t="shared" si="12"/>
        <v>7800</v>
      </c>
      <c r="N83" s="19">
        <f t="shared" si="13"/>
        <v>0</v>
      </c>
      <c r="O83" s="20">
        <f t="shared" si="14"/>
        <v>7800</v>
      </c>
      <c r="AB83" s="15"/>
    </row>
    <row r="84" spans="1:28" x14ac:dyDescent="0.25">
      <c r="A84" s="8">
        <v>6587365191</v>
      </c>
      <c r="B84" s="2" t="s">
        <v>305</v>
      </c>
      <c r="C84" s="31">
        <v>42410</v>
      </c>
      <c r="D84" s="66">
        <f t="shared" si="9"/>
        <v>2</v>
      </c>
      <c r="E84" s="66">
        <f t="shared" si="10"/>
        <v>2016</v>
      </c>
      <c r="F84" s="23">
        <f t="shared" si="16"/>
        <v>14</v>
      </c>
      <c r="G84" s="24" t="str">
        <f t="shared" si="17"/>
        <v>A2A AMBIENTE</v>
      </c>
      <c r="H84" s="67">
        <v>600000</v>
      </c>
      <c r="I84" s="71" t="s">
        <v>153</v>
      </c>
      <c r="J84" s="72" t="s">
        <v>306</v>
      </c>
      <c r="K84" s="73" t="s">
        <v>307</v>
      </c>
      <c r="L84" s="74"/>
      <c r="M84" s="69">
        <f t="shared" si="12"/>
        <v>600000</v>
      </c>
      <c r="N84" s="19">
        <f t="shared" si="13"/>
        <v>0</v>
      </c>
      <c r="O84" s="20">
        <f t="shared" si="14"/>
        <v>600000</v>
      </c>
      <c r="AB84" s="15"/>
    </row>
    <row r="85" spans="1:28" x14ac:dyDescent="0.25">
      <c r="A85" s="1" t="s">
        <v>308</v>
      </c>
      <c r="B85" s="2" t="s">
        <v>309</v>
      </c>
      <c r="C85" s="31">
        <v>42410</v>
      </c>
      <c r="D85" s="66">
        <f t="shared" si="9"/>
        <v>2</v>
      </c>
      <c r="E85" s="66">
        <f t="shared" si="10"/>
        <v>2016</v>
      </c>
      <c r="F85" s="23">
        <f t="shared" si="16"/>
        <v>17</v>
      </c>
      <c r="G85" s="24" t="str">
        <f t="shared" si="17"/>
        <v>MAW MAN AT WORK</v>
      </c>
      <c r="H85" s="67">
        <v>8000</v>
      </c>
      <c r="I85" s="5" t="s">
        <v>1</v>
      </c>
      <c r="J85" s="70" t="s">
        <v>99</v>
      </c>
      <c r="K85" s="70" t="s">
        <v>99</v>
      </c>
      <c r="M85" s="69">
        <f t="shared" si="12"/>
        <v>8000</v>
      </c>
      <c r="N85" s="19">
        <f t="shared" si="13"/>
        <v>0</v>
      </c>
      <c r="O85" s="20">
        <f t="shared" si="14"/>
        <v>8000</v>
      </c>
      <c r="AB85" s="15"/>
    </row>
    <row r="86" spans="1:28" x14ac:dyDescent="0.25">
      <c r="A86" s="1" t="s">
        <v>310</v>
      </c>
      <c r="B86" s="2" t="s">
        <v>311</v>
      </c>
      <c r="C86" s="31">
        <v>42410</v>
      </c>
      <c r="D86" s="66">
        <f t="shared" si="9"/>
        <v>2</v>
      </c>
      <c r="E86" s="66">
        <f t="shared" si="10"/>
        <v>2016</v>
      </c>
      <c r="F86" s="23">
        <f t="shared" si="16"/>
        <v>40</v>
      </c>
      <c r="G86" s="24" t="str">
        <f t="shared" si="17"/>
        <v>PRATICA PRESSO ALBO GESTORI AMBIENTALI</v>
      </c>
      <c r="H86" s="67">
        <v>3000</v>
      </c>
      <c r="I86" s="5" t="s">
        <v>1</v>
      </c>
      <c r="J86" s="70" t="s">
        <v>99</v>
      </c>
      <c r="K86" s="70" t="s">
        <v>99</v>
      </c>
      <c r="M86" s="69">
        <f t="shared" si="12"/>
        <v>3000</v>
      </c>
      <c r="N86" s="19">
        <f t="shared" si="13"/>
        <v>0</v>
      </c>
      <c r="O86" s="20">
        <f t="shared" si="14"/>
        <v>3000</v>
      </c>
      <c r="AB86" s="15"/>
    </row>
    <row r="87" spans="1:28" x14ac:dyDescent="0.25">
      <c r="A87" s="1" t="s">
        <v>312</v>
      </c>
      <c r="B87" s="2" t="s">
        <v>313</v>
      </c>
      <c r="C87" s="31">
        <v>42410</v>
      </c>
      <c r="D87" s="66">
        <f t="shared" si="9"/>
        <v>2</v>
      </c>
      <c r="E87" s="66">
        <f t="shared" si="10"/>
        <v>2016</v>
      </c>
      <c r="F87" s="23">
        <f t="shared" si="16"/>
        <v>6</v>
      </c>
      <c r="G87" s="24" t="str">
        <f t="shared" si="17"/>
        <v>SIAT</v>
      </c>
      <c r="H87" s="67">
        <v>6000</v>
      </c>
      <c r="I87" s="5" t="s">
        <v>1</v>
      </c>
      <c r="J87" s="70" t="s">
        <v>99</v>
      </c>
      <c r="K87" s="70" t="s">
        <v>99</v>
      </c>
      <c r="M87" s="69">
        <f t="shared" si="12"/>
        <v>6000</v>
      </c>
      <c r="N87" s="19">
        <f t="shared" si="13"/>
        <v>0</v>
      </c>
      <c r="O87" s="20">
        <f t="shared" si="14"/>
        <v>6000</v>
      </c>
      <c r="AB87" s="15"/>
    </row>
    <row r="88" spans="1:28" x14ac:dyDescent="0.25">
      <c r="A88" s="1" t="s">
        <v>314</v>
      </c>
      <c r="B88" s="2" t="s">
        <v>315</v>
      </c>
      <c r="C88" s="31">
        <v>42412</v>
      </c>
      <c r="D88" s="66">
        <f t="shared" si="9"/>
        <v>2</v>
      </c>
      <c r="E88" s="66">
        <f t="shared" si="10"/>
        <v>2016</v>
      </c>
      <c r="F88" s="23">
        <f t="shared" si="16"/>
        <v>7</v>
      </c>
      <c r="G88" s="24" t="str">
        <f t="shared" si="17"/>
        <v>COGES</v>
      </c>
      <c r="H88" s="67">
        <v>5000</v>
      </c>
      <c r="I88" s="5" t="s">
        <v>1</v>
      </c>
      <c r="J88" s="70" t="s">
        <v>99</v>
      </c>
      <c r="K88" s="70" t="s">
        <v>99</v>
      </c>
      <c r="M88" s="69">
        <f t="shared" si="12"/>
        <v>5000</v>
      </c>
      <c r="N88" s="19">
        <f t="shared" si="13"/>
        <v>0</v>
      </c>
      <c r="O88" s="20">
        <f t="shared" si="14"/>
        <v>5000</v>
      </c>
      <c r="AB88" s="15"/>
    </row>
    <row r="89" spans="1:28" x14ac:dyDescent="0.25">
      <c r="A89" s="1" t="s">
        <v>316</v>
      </c>
      <c r="B89" s="2" t="s">
        <v>317</v>
      </c>
      <c r="C89" s="31">
        <v>42412</v>
      </c>
      <c r="D89" s="66">
        <f t="shared" si="9"/>
        <v>2</v>
      </c>
      <c r="E89" s="66">
        <f t="shared" si="10"/>
        <v>2016</v>
      </c>
      <c r="F89" s="23">
        <f t="shared" si="16"/>
        <v>10</v>
      </c>
      <c r="G89" s="24" t="str">
        <f t="shared" si="17"/>
        <v>DR TAFFI</v>
      </c>
      <c r="H89" s="67">
        <v>7575</v>
      </c>
      <c r="I89" s="5" t="s">
        <v>171</v>
      </c>
      <c r="J89" s="70" t="s">
        <v>99</v>
      </c>
      <c r="K89" s="70" t="s">
        <v>99</v>
      </c>
      <c r="M89" s="69">
        <f t="shared" si="12"/>
        <v>7575</v>
      </c>
      <c r="N89" s="19">
        <f t="shared" si="13"/>
        <v>0</v>
      </c>
      <c r="O89" s="20">
        <f t="shared" si="14"/>
        <v>7575</v>
      </c>
      <c r="AB89" s="15"/>
    </row>
    <row r="90" spans="1:28" x14ac:dyDescent="0.25">
      <c r="A90" s="1" t="s">
        <v>318</v>
      </c>
      <c r="B90" s="2" t="s">
        <v>319</v>
      </c>
      <c r="C90" s="31">
        <v>42412</v>
      </c>
      <c r="D90" s="66">
        <f t="shared" si="9"/>
        <v>2</v>
      </c>
      <c r="E90" s="66">
        <f t="shared" si="10"/>
        <v>2016</v>
      </c>
      <c r="F90" s="23">
        <f t="shared" si="16"/>
        <v>29</v>
      </c>
      <c r="G90" s="24" t="s">
        <v>320</v>
      </c>
      <c r="H90" s="67">
        <v>660.87</v>
      </c>
      <c r="I90" s="5" t="s">
        <v>171</v>
      </c>
      <c r="J90" s="70" t="s">
        <v>99</v>
      </c>
      <c r="K90" s="70" t="s">
        <v>99</v>
      </c>
      <c r="M90" s="69">
        <f t="shared" si="12"/>
        <v>660.87</v>
      </c>
      <c r="N90" s="19">
        <f t="shared" si="13"/>
        <v>0</v>
      </c>
      <c r="O90" s="20">
        <f t="shared" si="14"/>
        <v>660.87</v>
      </c>
      <c r="AB90" s="15"/>
    </row>
    <row r="91" spans="1:28" x14ac:dyDescent="0.25">
      <c r="A91" s="1" t="s">
        <v>321</v>
      </c>
      <c r="B91" s="2" t="s">
        <v>322</v>
      </c>
      <c r="C91" s="31">
        <v>42412</v>
      </c>
      <c r="D91" s="66">
        <f t="shared" si="9"/>
        <v>2</v>
      </c>
      <c r="E91" s="66">
        <f t="shared" si="10"/>
        <v>2016</v>
      </c>
      <c r="F91" s="23">
        <f t="shared" si="16"/>
        <v>16</v>
      </c>
      <c r="G91" s="24" t="str">
        <f>LEFT(B91,F91-2)</f>
        <v>SPECIALRIFIUTI</v>
      </c>
      <c r="H91" s="67">
        <v>37500</v>
      </c>
      <c r="I91" s="5" t="s">
        <v>1</v>
      </c>
      <c r="J91" s="70" t="s">
        <v>99</v>
      </c>
      <c r="K91" s="70" t="s">
        <v>99</v>
      </c>
      <c r="M91" s="69">
        <f t="shared" si="12"/>
        <v>37500</v>
      </c>
      <c r="N91" s="19">
        <f t="shared" si="13"/>
        <v>0</v>
      </c>
      <c r="O91" s="20">
        <f t="shared" si="14"/>
        <v>37500</v>
      </c>
      <c r="AB91" s="15"/>
    </row>
    <row r="92" spans="1:28" x14ac:dyDescent="0.25">
      <c r="A92" s="1" t="s">
        <v>323</v>
      </c>
      <c r="B92" s="2" t="s">
        <v>324</v>
      </c>
      <c r="C92" s="31">
        <v>42412</v>
      </c>
      <c r="D92" s="66">
        <f t="shared" si="9"/>
        <v>2</v>
      </c>
      <c r="E92" s="66">
        <f t="shared" si="10"/>
        <v>2016</v>
      </c>
      <c r="F92" s="23">
        <f t="shared" si="16"/>
        <v>16</v>
      </c>
      <c r="G92" s="24" t="str">
        <f>LEFT(B92,F92-2)</f>
        <v>SPECIALRIFIUTI</v>
      </c>
      <c r="H92" s="67">
        <v>10000</v>
      </c>
      <c r="I92" s="5" t="s">
        <v>1</v>
      </c>
      <c r="J92" s="70" t="s">
        <v>99</v>
      </c>
      <c r="K92" s="70" t="s">
        <v>99</v>
      </c>
      <c r="M92" s="69">
        <f t="shared" si="12"/>
        <v>10000</v>
      </c>
      <c r="N92" s="19">
        <f t="shared" si="13"/>
        <v>0</v>
      </c>
      <c r="O92" s="20">
        <f t="shared" si="14"/>
        <v>10000</v>
      </c>
      <c r="AB92" s="15"/>
    </row>
    <row r="93" spans="1:28" x14ac:dyDescent="0.25">
      <c r="A93" s="1" t="s">
        <v>325</v>
      </c>
      <c r="B93" s="2" t="s">
        <v>326</v>
      </c>
      <c r="C93" s="31">
        <v>42412</v>
      </c>
      <c r="D93" s="66">
        <f t="shared" si="9"/>
        <v>2</v>
      </c>
      <c r="E93" s="66">
        <f t="shared" si="10"/>
        <v>2016</v>
      </c>
      <c r="F93" s="23">
        <f t="shared" si="16"/>
        <v>16</v>
      </c>
      <c r="G93" s="24" t="str">
        <f>LEFT(B93,F93-2)</f>
        <v>SPECIALRIFIUTI</v>
      </c>
      <c r="H93" s="67">
        <v>17600</v>
      </c>
      <c r="I93" s="5" t="s">
        <v>1</v>
      </c>
      <c r="J93" s="70" t="s">
        <v>99</v>
      </c>
      <c r="K93" s="70" t="s">
        <v>99</v>
      </c>
      <c r="M93" s="69">
        <f t="shared" si="12"/>
        <v>17600</v>
      </c>
      <c r="N93" s="19">
        <f t="shared" si="13"/>
        <v>0</v>
      </c>
      <c r="O93" s="20">
        <f t="shared" si="14"/>
        <v>17600</v>
      </c>
      <c r="AB93" s="15"/>
    </row>
    <row r="94" spans="1:28" x14ac:dyDescent="0.25">
      <c r="A94" s="8" t="s">
        <v>327</v>
      </c>
      <c r="B94" s="2" t="s">
        <v>328</v>
      </c>
      <c r="C94" s="31">
        <v>42416</v>
      </c>
      <c r="D94" s="66">
        <f t="shared" si="9"/>
        <v>2</v>
      </c>
      <c r="E94" s="66">
        <f t="shared" si="10"/>
        <v>2016</v>
      </c>
      <c r="F94" s="23" t="s">
        <v>99</v>
      </c>
      <c r="G94" s="24" t="s">
        <v>329</v>
      </c>
      <c r="H94" s="67">
        <v>150000</v>
      </c>
      <c r="I94" s="71" t="s">
        <v>153</v>
      </c>
      <c r="J94" s="72" t="s">
        <v>330</v>
      </c>
      <c r="K94" s="72">
        <v>157</v>
      </c>
      <c r="L94" s="74"/>
      <c r="M94" s="69">
        <f t="shared" si="12"/>
        <v>150000</v>
      </c>
      <c r="N94" s="19">
        <f t="shared" si="13"/>
        <v>0</v>
      </c>
      <c r="O94" s="20">
        <f t="shared" si="14"/>
        <v>150000</v>
      </c>
      <c r="AB94" s="15"/>
    </row>
    <row r="95" spans="1:28" x14ac:dyDescent="0.25">
      <c r="A95" s="1" t="s">
        <v>331</v>
      </c>
      <c r="B95" s="2" t="s">
        <v>332</v>
      </c>
      <c r="C95" s="31">
        <v>42416</v>
      </c>
      <c r="D95" s="66">
        <f t="shared" si="9"/>
        <v>2</v>
      </c>
      <c r="E95" s="66">
        <f t="shared" si="10"/>
        <v>2016</v>
      </c>
      <c r="F95" s="23">
        <f t="shared" ref="F95:F121" si="18">FIND("-",B95,5)</f>
        <v>8</v>
      </c>
      <c r="G95" s="24" t="s">
        <v>333</v>
      </c>
      <c r="H95" s="67">
        <v>5000</v>
      </c>
      <c r="I95" s="5" t="s">
        <v>1</v>
      </c>
      <c r="J95" s="70" t="s">
        <v>99</v>
      </c>
      <c r="K95" s="70" t="s">
        <v>99</v>
      </c>
      <c r="M95" s="69">
        <f t="shared" si="12"/>
        <v>5000</v>
      </c>
      <c r="N95" s="19">
        <f t="shared" si="13"/>
        <v>0</v>
      </c>
      <c r="O95" s="20">
        <f t="shared" si="14"/>
        <v>5000</v>
      </c>
      <c r="AB95" s="15"/>
    </row>
    <row r="96" spans="1:28" x14ac:dyDescent="0.25">
      <c r="A96" s="1" t="s">
        <v>334</v>
      </c>
      <c r="B96" s="2" t="s">
        <v>335</v>
      </c>
      <c r="C96" s="31">
        <v>42416</v>
      </c>
      <c r="D96" s="66">
        <f t="shared" si="9"/>
        <v>2</v>
      </c>
      <c r="E96" s="66">
        <f t="shared" si="10"/>
        <v>2016</v>
      </c>
      <c r="F96" s="23">
        <f t="shared" si="18"/>
        <v>13</v>
      </c>
      <c r="G96" s="24" t="str">
        <f t="shared" ref="G96:G102" si="19">LEFT(B96,F96-2)</f>
        <v>IKEA ITALIA</v>
      </c>
      <c r="H96" s="67">
        <v>250.82</v>
      </c>
      <c r="I96" s="5" t="s">
        <v>171</v>
      </c>
      <c r="J96" s="70" t="s">
        <v>99</v>
      </c>
      <c r="K96" s="70" t="s">
        <v>99</v>
      </c>
      <c r="M96" s="69">
        <f t="shared" si="12"/>
        <v>250.82</v>
      </c>
      <c r="N96" s="19">
        <f t="shared" si="13"/>
        <v>0</v>
      </c>
      <c r="O96" s="20">
        <f t="shared" si="14"/>
        <v>250.82</v>
      </c>
      <c r="AB96" s="15"/>
    </row>
    <row r="97" spans="1:28" x14ac:dyDescent="0.25">
      <c r="A97" s="1" t="s">
        <v>336</v>
      </c>
      <c r="B97" s="2" t="s">
        <v>337</v>
      </c>
      <c r="C97" s="31">
        <v>42416</v>
      </c>
      <c r="D97" s="66">
        <f t="shared" si="9"/>
        <v>2</v>
      </c>
      <c r="E97" s="66">
        <f t="shared" si="10"/>
        <v>2016</v>
      </c>
      <c r="F97" s="23">
        <f t="shared" si="18"/>
        <v>10</v>
      </c>
      <c r="G97" s="24" t="str">
        <f t="shared" si="19"/>
        <v>PELLIFAL</v>
      </c>
      <c r="H97" s="67">
        <v>10000</v>
      </c>
      <c r="I97" s="5" t="s">
        <v>1</v>
      </c>
      <c r="J97" s="70" t="s">
        <v>99</v>
      </c>
      <c r="K97" s="70" t="s">
        <v>99</v>
      </c>
      <c r="M97" s="69">
        <f t="shared" si="12"/>
        <v>10000</v>
      </c>
      <c r="N97" s="19">
        <f t="shared" si="13"/>
        <v>0</v>
      </c>
      <c r="O97" s="20">
        <f t="shared" si="14"/>
        <v>10000</v>
      </c>
      <c r="AB97" s="15"/>
    </row>
    <row r="98" spans="1:28" x14ac:dyDescent="0.25">
      <c r="A98" s="1" t="s">
        <v>338</v>
      </c>
      <c r="B98" s="2" t="s">
        <v>339</v>
      </c>
      <c r="C98" s="31">
        <v>42416</v>
      </c>
      <c r="D98" s="66">
        <f t="shared" si="9"/>
        <v>2</v>
      </c>
      <c r="E98" s="66">
        <f t="shared" si="10"/>
        <v>2016</v>
      </c>
      <c r="F98" s="23">
        <f t="shared" si="18"/>
        <v>11</v>
      </c>
      <c r="G98" s="24" t="str">
        <f t="shared" si="19"/>
        <v>SANITARIA</v>
      </c>
      <c r="H98" s="67">
        <v>25000</v>
      </c>
      <c r="I98" s="5" t="s">
        <v>1</v>
      </c>
      <c r="J98" s="70" t="s">
        <v>99</v>
      </c>
      <c r="K98" s="70" t="s">
        <v>99</v>
      </c>
      <c r="M98" s="69">
        <f t="shared" si="12"/>
        <v>25000</v>
      </c>
      <c r="N98" s="19">
        <f t="shared" si="13"/>
        <v>0</v>
      </c>
      <c r="O98" s="20">
        <f t="shared" si="14"/>
        <v>25000</v>
      </c>
      <c r="AB98" s="15"/>
    </row>
    <row r="99" spans="1:28" x14ac:dyDescent="0.25">
      <c r="A99" s="1" t="s">
        <v>340</v>
      </c>
      <c r="B99" s="2" t="s">
        <v>341</v>
      </c>
      <c r="C99" s="31">
        <v>42417</v>
      </c>
      <c r="D99" s="66">
        <f t="shared" si="9"/>
        <v>2</v>
      </c>
      <c r="E99" s="66">
        <f t="shared" si="10"/>
        <v>2016</v>
      </c>
      <c r="F99" s="23">
        <f t="shared" si="18"/>
        <v>25</v>
      </c>
      <c r="G99" s="24" t="str">
        <f t="shared" si="19"/>
        <v>ANTINCENDIO DOMENIGHINI</v>
      </c>
      <c r="H99" s="67">
        <v>8000</v>
      </c>
      <c r="I99" s="5" t="s">
        <v>1</v>
      </c>
      <c r="J99" s="70" t="s">
        <v>99</v>
      </c>
      <c r="K99" s="70" t="s">
        <v>99</v>
      </c>
      <c r="M99" s="69">
        <f t="shared" si="12"/>
        <v>8000</v>
      </c>
      <c r="N99" s="19">
        <f t="shared" si="13"/>
        <v>0</v>
      </c>
      <c r="O99" s="20">
        <f t="shared" si="14"/>
        <v>8000</v>
      </c>
      <c r="AB99" s="15"/>
    </row>
    <row r="100" spans="1:28" x14ac:dyDescent="0.25">
      <c r="A100" s="1" t="s">
        <v>342</v>
      </c>
      <c r="B100" s="2" t="s">
        <v>343</v>
      </c>
      <c r="C100" s="31">
        <v>42417</v>
      </c>
      <c r="D100" s="66">
        <f t="shared" si="9"/>
        <v>2</v>
      </c>
      <c r="E100" s="66">
        <f t="shared" si="10"/>
        <v>2016</v>
      </c>
      <c r="F100" s="23">
        <f t="shared" si="18"/>
        <v>23</v>
      </c>
      <c r="G100" s="24" t="str">
        <f t="shared" si="19"/>
        <v>ITALIAGROUP Corporate</v>
      </c>
      <c r="H100" s="67">
        <v>589.6</v>
      </c>
      <c r="I100" s="5" t="s">
        <v>171</v>
      </c>
      <c r="J100" s="70" t="s">
        <v>99</v>
      </c>
      <c r="K100" s="70" t="s">
        <v>99</v>
      </c>
      <c r="M100" s="69">
        <f t="shared" si="12"/>
        <v>589.6</v>
      </c>
      <c r="N100" s="19">
        <f t="shared" si="13"/>
        <v>0</v>
      </c>
      <c r="O100" s="20">
        <f t="shared" si="14"/>
        <v>589.6</v>
      </c>
      <c r="AB100" s="15"/>
    </row>
    <row r="101" spans="1:28" x14ac:dyDescent="0.25">
      <c r="A101" s="1" t="s">
        <v>344</v>
      </c>
      <c r="B101" s="2" t="s">
        <v>345</v>
      </c>
      <c r="C101" s="31">
        <v>42418</v>
      </c>
      <c r="D101" s="66">
        <f t="shared" si="9"/>
        <v>2</v>
      </c>
      <c r="E101" s="66">
        <f t="shared" si="10"/>
        <v>2016</v>
      </c>
      <c r="F101" s="23">
        <f t="shared" si="18"/>
        <v>12</v>
      </c>
      <c r="G101" s="24" t="str">
        <f t="shared" si="19"/>
        <v>BALZANELLI</v>
      </c>
      <c r="H101" s="67">
        <v>2500</v>
      </c>
      <c r="I101" s="5" t="s">
        <v>171</v>
      </c>
      <c r="J101" s="70" t="s">
        <v>99</v>
      </c>
      <c r="K101" s="70" t="s">
        <v>99</v>
      </c>
      <c r="M101" s="69">
        <f t="shared" si="12"/>
        <v>2500</v>
      </c>
      <c r="N101" s="19">
        <f t="shared" si="13"/>
        <v>0</v>
      </c>
      <c r="O101" s="20">
        <f t="shared" si="14"/>
        <v>2500</v>
      </c>
      <c r="AB101" s="15"/>
    </row>
    <row r="102" spans="1:28" x14ac:dyDescent="0.25">
      <c r="A102" s="1" t="s">
        <v>346</v>
      </c>
      <c r="B102" s="2" t="s">
        <v>347</v>
      </c>
      <c r="C102" s="31">
        <v>42418</v>
      </c>
      <c r="D102" s="66">
        <f t="shared" si="9"/>
        <v>2</v>
      </c>
      <c r="E102" s="66">
        <f t="shared" si="10"/>
        <v>2016</v>
      </c>
      <c r="F102" s="23">
        <f t="shared" si="18"/>
        <v>12</v>
      </c>
      <c r="G102" s="24" t="str">
        <f t="shared" si="19"/>
        <v>BALZANELLI</v>
      </c>
      <c r="H102" s="67">
        <v>17000</v>
      </c>
      <c r="I102" s="5" t="s">
        <v>1</v>
      </c>
      <c r="J102" s="70" t="s">
        <v>99</v>
      </c>
      <c r="K102" s="70" t="s">
        <v>99</v>
      </c>
      <c r="M102" s="69">
        <f t="shared" si="12"/>
        <v>17000</v>
      </c>
      <c r="N102" s="19">
        <f t="shared" si="13"/>
        <v>0</v>
      </c>
      <c r="O102" s="20">
        <f t="shared" si="14"/>
        <v>17000</v>
      </c>
      <c r="AB102" s="15"/>
    </row>
    <row r="103" spans="1:28" x14ac:dyDescent="0.25">
      <c r="A103" s="1" t="s">
        <v>348</v>
      </c>
      <c r="B103" s="2" t="s">
        <v>349</v>
      </c>
      <c r="C103" s="31">
        <v>42418</v>
      </c>
      <c r="D103" s="66">
        <f t="shared" si="9"/>
        <v>2</v>
      </c>
      <c r="E103" s="66">
        <f t="shared" si="10"/>
        <v>2016</v>
      </c>
      <c r="F103" s="23">
        <f t="shared" si="18"/>
        <v>18</v>
      </c>
      <c r="G103" s="24" t="s">
        <v>350</v>
      </c>
      <c r="H103" s="67">
        <v>15000</v>
      </c>
      <c r="I103" s="5" t="s">
        <v>2</v>
      </c>
      <c r="J103" s="70" t="s">
        <v>99</v>
      </c>
      <c r="K103" s="70" t="s">
        <v>99</v>
      </c>
      <c r="M103" s="69">
        <f t="shared" si="12"/>
        <v>15000</v>
      </c>
      <c r="N103" s="19">
        <f t="shared" si="13"/>
        <v>0</v>
      </c>
      <c r="O103" s="20">
        <f t="shared" si="14"/>
        <v>15000</v>
      </c>
      <c r="AB103" s="15"/>
    </row>
    <row r="104" spans="1:28" x14ac:dyDescent="0.25">
      <c r="A104" s="1" t="s">
        <v>351</v>
      </c>
      <c r="B104" s="2" t="s">
        <v>352</v>
      </c>
      <c r="C104" s="31">
        <v>42418</v>
      </c>
      <c r="D104" s="66">
        <f t="shared" si="9"/>
        <v>2</v>
      </c>
      <c r="E104" s="66">
        <f t="shared" si="10"/>
        <v>2016</v>
      </c>
      <c r="F104" s="23">
        <f t="shared" si="18"/>
        <v>26</v>
      </c>
      <c r="G104" s="24" t="str">
        <f t="shared" ref="G104:G119" si="20">LEFT(B104,F104-2)</f>
        <v>GOLDEN WASH AUTOLAVAGGIO</v>
      </c>
      <c r="H104" s="67">
        <v>5000</v>
      </c>
      <c r="I104" s="5" t="s">
        <v>171</v>
      </c>
      <c r="J104" s="70" t="s">
        <v>99</v>
      </c>
      <c r="K104" s="70" t="s">
        <v>99</v>
      </c>
      <c r="M104" s="69">
        <f t="shared" si="12"/>
        <v>5000</v>
      </c>
      <c r="N104" s="19">
        <f t="shared" si="13"/>
        <v>0</v>
      </c>
      <c r="O104" s="20">
        <f t="shared" si="14"/>
        <v>5000</v>
      </c>
      <c r="AB104" s="15"/>
    </row>
    <row r="105" spans="1:28" x14ac:dyDescent="0.25">
      <c r="A105" s="1" t="s">
        <v>353</v>
      </c>
      <c r="B105" s="2" t="s">
        <v>354</v>
      </c>
      <c r="C105" s="31">
        <v>42418</v>
      </c>
      <c r="D105" s="66">
        <f t="shared" si="9"/>
        <v>2</v>
      </c>
      <c r="E105" s="66">
        <f t="shared" si="10"/>
        <v>2016</v>
      </c>
      <c r="F105" s="23">
        <f t="shared" si="18"/>
        <v>12</v>
      </c>
      <c r="G105" s="24" t="str">
        <f t="shared" si="20"/>
        <v>IMBALCARTA</v>
      </c>
      <c r="H105" s="67">
        <v>15000</v>
      </c>
      <c r="I105" s="5" t="s">
        <v>171</v>
      </c>
      <c r="J105" s="70" t="s">
        <v>99</v>
      </c>
      <c r="K105" s="70" t="s">
        <v>99</v>
      </c>
      <c r="M105" s="69">
        <f t="shared" si="12"/>
        <v>15000</v>
      </c>
      <c r="N105" s="19">
        <f t="shared" si="13"/>
        <v>0</v>
      </c>
      <c r="O105" s="20">
        <f t="shared" si="14"/>
        <v>15000</v>
      </c>
      <c r="AB105" s="15"/>
    </row>
    <row r="106" spans="1:28" x14ac:dyDescent="0.25">
      <c r="A106" s="1" t="s">
        <v>355</v>
      </c>
      <c r="B106" s="2" t="s">
        <v>356</v>
      </c>
      <c r="C106" s="31">
        <v>42418</v>
      </c>
      <c r="D106" s="66">
        <f t="shared" si="9"/>
        <v>2</v>
      </c>
      <c r="E106" s="66">
        <f t="shared" si="10"/>
        <v>2016</v>
      </c>
      <c r="F106" s="23">
        <f t="shared" si="18"/>
        <v>16</v>
      </c>
      <c r="G106" s="24" t="str">
        <f t="shared" si="20"/>
        <v>OMB TECHNOLOGY</v>
      </c>
      <c r="H106" s="67">
        <v>13000</v>
      </c>
      <c r="I106" s="5" t="s">
        <v>1</v>
      </c>
      <c r="J106" s="70" t="s">
        <v>99</v>
      </c>
      <c r="K106" s="70" t="s">
        <v>99</v>
      </c>
      <c r="M106" s="69">
        <f t="shared" si="12"/>
        <v>13000</v>
      </c>
      <c r="N106" s="19">
        <f t="shared" si="13"/>
        <v>0</v>
      </c>
      <c r="O106" s="20">
        <f t="shared" si="14"/>
        <v>13000</v>
      </c>
      <c r="AB106" s="15"/>
    </row>
    <row r="107" spans="1:28" x14ac:dyDescent="0.25">
      <c r="A107" s="1" t="s">
        <v>357</v>
      </c>
      <c r="B107" s="2" t="s">
        <v>358</v>
      </c>
      <c r="C107" s="31">
        <v>42418</v>
      </c>
      <c r="D107" s="66">
        <f t="shared" si="9"/>
        <v>2</v>
      </c>
      <c r="E107" s="66">
        <f t="shared" si="10"/>
        <v>2016</v>
      </c>
      <c r="F107" s="23">
        <f t="shared" si="18"/>
        <v>8</v>
      </c>
      <c r="G107" s="24" t="str">
        <f t="shared" si="20"/>
        <v>PETESI</v>
      </c>
      <c r="H107" s="67">
        <v>16000</v>
      </c>
      <c r="I107" s="5" t="s">
        <v>2</v>
      </c>
      <c r="J107" s="70" t="s">
        <v>99</v>
      </c>
      <c r="K107" s="70" t="s">
        <v>99</v>
      </c>
      <c r="M107" s="69">
        <f t="shared" si="12"/>
        <v>16000</v>
      </c>
      <c r="N107" s="19">
        <f t="shared" si="13"/>
        <v>0</v>
      </c>
      <c r="O107" s="20">
        <f t="shared" si="14"/>
        <v>16000</v>
      </c>
      <c r="AB107" s="15"/>
    </row>
    <row r="108" spans="1:28" x14ac:dyDescent="0.25">
      <c r="A108" s="1" t="s">
        <v>359</v>
      </c>
      <c r="B108" s="2" t="s">
        <v>360</v>
      </c>
      <c r="C108" s="31">
        <v>42418</v>
      </c>
      <c r="D108" s="66">
        <f t="shared" si="9"/>
        <v>2</v>
      </c>
      <c r="E108" s="66">
        <f t="shared" si="10"/>
        <v>2016</v>
      </c>
      <c r="F108" s="23">
        <f t="shared" si="18"/>
        <v>9</v>
      </c>
      <c r="G108" s="24" t="str">
        <f t="shared" si="20"/>
        <v>RECOVER</v>
      </c>
      <c r="H108" s="67">
        <v>25000</v>
      </c>
      <c r="I108" s="5" t="s">
        <v>1</v>
      </c>
      <c r="J108" s="70" t="s">
        <v>99</v>
      </c>
      <c r="K108" s="70" t="s">
        <v>99</v>
      </c>
      <c r="M108" s="69">
        <f t="shared" si="12"/>
        <v>25000</v>
      </c>
      <c r="N108" s="19">
        <f t="shared" si="13"/>
        <v>0</v>
      </c>
      <c r="O108" s="20">
        <f t="shared" si="14"/>
        <v>25000</v>
      </c>
      <c r="AB108" s="15"/>
    </row>
    <row r="109" spans="1:28" x14ac:dyDescent="0.25">
      <c r="A109" s="1" t="s">
        <v>361</v>
      </c>
      <c r="B109" s="2" t="s">
        <v>362</v>
      </c>
      <c r="C109" s="31">
        <v>42419</v>
      </c>
      <c r="D109" s="66">
        <f t="shared" si="9"/>
        <v>2</v>
      </c>
      <c r="E109" s="66">
        <f t="shared" si="10"/>
        <v>2016</v>
      </c>
      <c r="F109" s="23">
        <f t="shared" si="18"/>
        <v>14</v>
      </c>
      <c r="G109" s="24" t="str">
        <f t="shared" si="20"/>
        <v>F/ APOLLONIO</v>
      </c>
      <c r="H109" s="67">
        <v>450</v>
      </c>
      <c r="I109" s="5" t="s">
        <v>1</v>
      </c>
      <c r="J109" s="70" t="s">
        <v>99</v>
      </c>
      <c r="K109" s="70" t="s">
        <v>99</v>
      </c>
      <c r="M109" s="69">
        <f t="shared" si="12"/>
        <v>450</v>
      </c>
      <c r="N109" s="19">
        <f t="shared" si="13"/>
        <v>0</v>
      </c>
      <c r="O109" s="20">
        <f t="shared" si="14"/>
        <v>450</v>
      </c>
      <c r="AB109" s="15"/>
    </row>
    <row r="110" spans="1:28" x14ac:dyDescent="0.25">
      <c r="A110" s="1" t="s">
        <v>363</v>
      </c>
      <c r="B110" s="2" t="s">
        <v>364</v>
      </c>
      <c r="C110" s="31">
        <v>42419</v>
      </c>
      <c r="D110" s="66">
        <f t="shared" si="9"/>
        <v>2</v>
      </c>
      <c r="E110" s="66">
        <f t="shared" si="10"/>
        <v>2016</v>
      </c>
      <c r="F110" s="23">
        <f t="shared" si="18"/>
        <v>7</v>
      </c>
      <c r="G110" s="24" t="str">
        <f t="shared" si="20"/>
        <v>GIANT</v>
      </c>
      <c r="H110" s="67">
        <v>1900</v>
      </c>
      <c r="I110" s="5" t="s">
        <v>1</v>
      </c>
      <c r="J110" s="70" t="s">
        <v>99</v>
      </c>
      <c r="K110" s="70" t="s">
        <v>99</v>
      </c>
      <c r="M110" s="69">
        <f t="shared" si="12"/>
        <v>1900</v>
      </c>
      <c r="N110" s="19">
        <f t="shared" si="13"/>
        <v>0</v>
      </c>
      <c r="O110" s="20">
        <f t="shared" si="14"/>
        <v>1900</v>
      </c>
      <c r="AB110" s="15"/>
    </row>
    <row r="111" spans="1:28" x14ac:dyDescent="0.25">
      <c r="A111" s="1" t="s">
        <v>365</v>
      </c>
      <c r="B111" s="2" t="s">
        <v>366</v>
      </c>
      <c r="C111" s="31">
        <v>42422</v>
      </c>
      <c r="D111" s="66">
        <f t="shared" si="9"/>
        <v>2</v>
      </c>
      <c r="E111" s="66">
        <f t="shared" si="10"/>
        <v>2016</v>
      </c>
      <c r="F111" s="23">
        <f t="shared" si="18"/>
        <v>12</v>
      </c>
      <c r="G111" s="24" t="str">
        <f t="shared" si="20"/>
        <v>INFOCAMERE</v>
      </c>
      <c r="H111" s="67">
        <v>4000</v>
      </c>
      <c r="I111" s="5" t="s">
        <v>1</v>
      </c>
      <c r="J111" s="70" t="s">
        <v>99</v>
      </c>
      <c r="K111" s="70" t="s">
        <v>99</v>
      </c>
      <c r="L111" s="6" t="s">
        <v>367</v>
      </c>
      <c r="M111" s="69">
        <f t="shared" si="12"/>
        <v>4000</v>
      </c>
      <c r="N111" s="19">
        <f t="shared" si="13"/>
        <v>0</v>
      </c>
      <c r="O111" s="20">
        <f t="shared" si="14"/>
        <v>4000</v>
      </c>
      <c r="AB111" s="15"/>
    </row>
    <row r="112" spans="1:28" x14ac:dyDescent="0.25">
      <c r="A112" s="1" t="s">
        <v>368</v>
      </c>
      <c r="B112" s="2" t="s">
        <v>369</v>
      </c>
      <c r="C112" s="31">
        <v>42422</v>
      </c>
      <c r="D112" s="66">
        <f t="shared" si="9"/>
        <v>2</v>
      </c>
      <c r="E112" s="66">
        <f t="shared" si="10"/>
        <v>2016</v>
      </c>
      <c r="F112" s="23">
        <f t="shared" si="18"/>
        <v>23</v>
      </c>
      <c r="G112" s="24" t="str">
        <f t="shared" si="20"/>
        <v>RINALDI E GALLI GOMME</v>
      </c>
      <c r="H112" s="67">
        <v>26000</v>
      </c>
      <c r="I112" s="5" t="s">
        <v>171</v>
      </c>
      <c r="J112" s="70" t="s">
        <v>99</v>
      </c>
      <c r="K112" s="70" t="s">
        <v>99</v>
      </c>
      <c r="M112" s="69">
        <f t="shared" si="12"/>
        <v>26000</v>
      </c>
      <c r="N112" s="19">
        <f t="shared" si="13"/>
        <v>0</v>
      </c>
      <c r="O112" s="20">
        <f t="shared" si="14"/>
        <v>26000</v>
      </c>
      <c r="AB112" s="15"/>
    </row>
    <row r="113" spans="1:28" x14ac:dyDescent="0.25">
      <c r="A113" s="1" t="s">
        <v>370</v>
      </c>
      <c r="B113" s="2" t="s">
        <v>371</v>
      </c>
      <c r="C113" s="31">
        <v>42423</v>
      </c>
      <c r="D113" s="66">
        <f t="shared" si="9"/>
        <v>2</v>
      </c>
      <c r="E113" s="66">
        <f t="shared" si="10"/>
        <v>2016</v>
      </c>
      <c r="F113" s="23">
        <f t="shared" si="18"/>
        <v>19</v>
      </c>
      <c r="G113" s="24" t="str">
        <f t="shared" si="20"/>
        <v>AGENZIA C/P/ AUTO</v>
      </c>
      <c r="H113" s="67">
        <v>5000</v>
      </c>
      <c r="I113" s="5" t="s">
        <v>171</v>
      </c>
      <c r="J113" s="70" t="s">
        <v>99</v>
      </c>
      <c r="K113" s="70" t="s">
        <v>99</v>
      </c>
      <c r="M113" s="69">
        <f t="shared" si="12"/>
        <v>5000</v>
      </c>
      <c r="N113" s="19">
        <f t="shared" si="13"/>
        <v>0</v>
      </c>
      <c r="O113" s="20">
        <f t="shared" si="14"/>
        <v>5000</v>
      </c>
      <c r="AB113" s="15"/>
    </row>
    <row r="114" spans="1:28" x14ac:dyDescent="0.25">
      <c r="A114" s="1" t="s">
        <v>372</v>
      </c>
      <c r="B114" s="2" t="s">
        <v>373</v>
      </c>
      <c r="C114" s="31">
        <v>42423</v>
      </c>
      <c r="D114" s="66">
        <f t="shared" si="9"/>
        <v>2</v>
      </c>
      <c r="E114" s="66">
        <f t="shared" si="10"/>
        <v>2016</v>
      </c>
      <c r="F114" s="23">
        <f t="shared" si="18"/>
        <v>11</v>
      </c>
      <c r="G114" s="24" t="str">
        <f t="shared" si="20"/>
        <v>BILANCIAI</v>
      </c>
      <c r="H114" s="67">
        <v>7000</v>
      </c>
      <c r="I114" s="5" t="s">
        <v>1</v>
      </c>
      <c r="J114" s="70" t="s">
        <v>99</v>
      </c>
      <c r="K114" s="70" t="s">
        <v>99</v>
      </c>
      <c r="M114" s="69">
        <f t="shared" si="12"/>
        <v>7000</v>
      </c>
      <c r="N114" s="19">
        <f t="shared" si="13"/>
        <v>0</v>
      </c>
      <c r="O114" s="20">
        <f t="shared" si="14"/>
        <v>7000</v>
      </c>
      <c r="AB114" s="15"/>
    </row>
    <row r="115" spans="1:28" x14ac:dyDescent="0.25">
      <c r="A115" s="1" t="s">
        <v>374</v>
      </c>
      <c r="B115" s="2" t="s">
        <v>375</v>
      </c>
      <c r="C115" s="31">
        <v>42423</v>
      </c>
      <c r="D115" s="66">
        <f t="shared" si="9"/>
        <v>2</v>
      </c>
      <c r="E115" s="66">
        <f t="shared" si="10"/>
        <v>2016</v>
      </c>
      <c r="F115" s="23">
        <f t="shared" si="18"/>
        <v>7</v>
      </c>
      <c r="G115" s="24" t="str">
        <f t="shared" si="20"/>
        <v>CAUTO</v>
      </c>
      <c r="H115" s="67">
        <v>35000</v>
      </c>
      <c r="I115" s="5" t="s">
        <v>1</v>
      </c>
      <c r="J115" s="70" t="s">
        <v>99</v>
      </c>
      <c r="K115" s="70" t="s">
        <v>99</v>
      </c>
      <c r="M115" s="69">
        <f t="shared" si="12"/>
        <v>35000</v>
      </c>
      <c r="N115" s="19">
        <f t="shared" si="13"/>
        <v>0</v>
      </c>
      <c r="O115" s="20">
        <f t="shared" si="14"/>
        <v>35000</v>
      </c>
      <c r="AB115" s="15"/>
    </row>
    <row r="116" spans="1:28" x14ac:dyDescent="0.25">
      <c r="A116" s="1" t="s">
        <v>376</v>
      </c>
      <c r="B116" s="2" t="s">
        <v>377</v>
      </c>
      <c r="C116" s="31">
        <v>42423</v>
      </c>
      <c r="D116" s="66">
        <f t="shared" si="9"/>
        <v>2</v>
      </c>
      <c r="E116" s="66">
        <f t="shared" si="10"/>
        <v>2016</v>
      </c>
      <c r="F116" s="23">
        <f t="shared" si="18"/>
        <v>7</v>
      </c>
      <c r="G116" s="24" t="str">
        <f t="shared" si="20"/>
        <v>CAUTO</v>
      </c>
      <c r="H116" s="67">
        <v>7500</v>
      </c>
      <c r="I116" s="5" t="s">
        <v>1</v>
      </c>
      <c r="J116" s="70" t="s">
        <v>99</v>
      </c>
      <c r="K116" s="70" t="s">
        <v>99</v>
      </c>
      <c r="M116" s="69">
        <f t="shared" si="12"/>
        <v>7500</v>
      </c>
      <c r="N116" s="19">
        <f t="shared" si="13"/>
        <v>0</v>
      </c>
      <c r="O116" s="20">
        <f t="shared" si="14"/>
        <v>7500</v>
      </c>
      <c r="AB116" s="15"/>
    </row>
    <row r="117" spans="1:28" x14ac:dyDescent="0.25">
      <c r="A117" s="1" t="s">
        <v>378</v>
      </c>
      <c r="B117" s="2" t="s">
        <v>379</v>
      </c>
      <c r="C117" s="31">
        <v>42423</v>
      </c>
      <c r="D117" s="66">
        <f t="shared" si="9"/>
        <v>2</v>
      </c>
      <c r="E117" s="66">
        <f t="shared" si="10"/>
        <v>2016</v>
      </c>
      <c r="F117" s="23">
        <f t="shared" si="18"/>
        <v>7</v>
      </c>
      <c r="G117" s="24" t="str">
        <f t="shared" si="20"/>
        <v>TENDA</v>
      </c>
      <c r="H117" s="67">
        <v>11700</v>
      </c>
      <c r="I117" s="5" t="s">
        <v>1</v>
      </c>
      <c r="J117" s="70" t="s">
        <v>99</v>
      </c>
      <c r="K117" s="70" t="s">
        <v>99</v>
      </c>
      <c r="M117" s="69">
        <f t="shared" si="12"/>
        <v>11700</v>
      </c>
      <c r="N117" s="19">
        <f t="shared" si="13"/>
        <v>0</v>
      </c>
      <c r="O117" s="20">
        <f t="shared" si="14"/>
        <v>11700</v>
      </c>
      <c r="AB117" s="15"/>
    </row>
    <row r="118" spans="1:28" x14ac:dyDescent="0.25">
      <c r="A118" s="1" t="s">
        <v>380</v>
      </c>
      <c r="B118" s="2" t="s">
        <v>381</v>
      </c>
      <c r="C118" s="31">
        <v>42424</v>
      </c>
      <c r="D118" s="66">
        <f t="shared" si="9"/>
        <v>2</v>
      </c>
      <c r="E118" s="66">
        <f t="shared" si="10"/>
        <v>2016</v>
      </c>
      <c r="F118" s="23">
        <f t="shared" si="18"/>
        <v>16</v>
      </c>
      <c r="G118" s="24" t="str">
        <f t="shared" si="20"/>
        <v>SPECIALRIFIUTI</v>
      </c>
      <c r="H118" s="67">
        <v>10000</v>
      </c>
      <c r="I118" s="5" t="s">
        <v>1</v>
      </c>
      <c r="J118" s="70" t="s">
        <v>99</v>
      </c>
      <c r="K118" s="70" t="s">
        <v>99</v>
      </c>
      <c r="M118" s="69">
        <f t="shared" si="12"/>
        <v>10000</v>
      </c>
      <c r="N118" s="19">
        <f t="shared" si="13"/>
        <v>0</v>
      </c>
      <c r="O118" s="20">
        <f t="shared" si="14"/>
        <v>10000</v>
      </c>
      <c r="AB118" s="15"/>
    </row>
    <row r="119" spans="1:28" x14ac:dyDescent="0.25">
      <c r="A119" s="1" t="s">
        <v>382</v>
      </c>
      <c r="B119" s="2" t="s">
        <v>383</v>
      </c>
      <c r="C119" s="31">
        <v>42426</v>
      </c>
      <c r="D119" s="66">
        <f t="shared" si="9"/>
        <v>2</v>
      </c>
      <c r="E119" s="66">
        <f t="shared" si="10"/>
        <v>2016</v>
      </c>
      <c r="F119" s="23">
        <f t="shared" si="18"/>
        <v>7</v>
      </c>
      <c r="G119" s="24" t="str">
        <f t="shared" si="20"/>
        <v>CAUTO</v>
      </c>
      <c r="H119" s="67">
        <v>8000</v>
      </c>
      <c r="I119" s="5" t="s">
        <v>1</v>
      </c>
      <c r="J119" s="70" t="s">
        <v>99</v>
      </c>
      <c r="K119" s="70" t="s">
        <v>99</v>
      </c>
      <c r="M119" s="69">
        <f t="shared" si="12"/>
        <v>8000</v>
      </c>
      <c r="N119" s="19">
        <f t="shared" si="13"/>
        <v>0</v>
      </c>
      <c r="O119" s="20">
        <f t="shared" si="14"/>
        <v>8000</v>
      </c>
      <c r="AB119" s="15"/>
    </row>
    <row r="120" spans="1:28" x14ac:dyDescent="0.25">
      <c r="A120" s="1" t="s">
        <v>384</v>
      </c>
      <c r="B120" s="2" t="s">
        <v>385</v>
      </c>
      <c r="C120" s="31">
        <v>42426</v>
      </c>
      <c r="D120" s="66">
        <f t="shared" si="9"/>
        <v>2</v>
      </c>
      <c r="E120" s="66">
        <f t="shared" si="10"/>
        <v>2016</v>
      </c>
      <c r="F120" s="23">
        <f t="shared" si="18"/>
        <v>10</v>
      </c>
      <c r="G120" s="24" t="s">
        <v>386</v>
      </c>
      <c r="H120" s="67">
        <v>2670.76</v>
      </c>
      <c r="I120" s="5" t="s">
        <v>171</v>
      </c>
      <c r="J120" s="70" t="s">
        <v>99</v>
      </c>
      <c r="K120" s="70" t="s">
        <v>99</v>
      </c>
      <c r="M120" s="69">
        <f t="shared" si="12"/>
        <v>2670.76</v>
      </c>
      <c r="N120" s="19">
        <f t="shared" si="13"/>
        <v>0</v>
      </c>
      <c r="O120" s="20">
        <f t="shared" si="14"/>
        <v>2670.76</v>
      </c>
      <c r="AB120" s="15"/>
    </row>
    <row r="121" spans="1:28" x14ac:dyDescent="0.25">
      <c r="A121" s="1" t="s">
        <v>387</v>
      </c>
      <c r="B121" s="2" t="s">
        <v>388</v>
      </c>
      <c r="C121" s="31">
        <v>42432</v>
      </c>
      <c r="D121" s="66">
        <f t="shared" si="9"/>
        <v>3</v>
      </c>
      <c r="E121" s="66">
        <f t="shared" si="10"/>
        <v>2016</v>
      </c>
      <c r="F121" s="23">
        <f t="shared" si="18"/>
        <v>22</v>
      </c>
      <c r="G121" s="24" t="str">
        <f>LEFT(B121,F121-2)</f>
        <v>CARAVELLI GIANFRANCO</v>
      </c>
      <c r="H121" s="67">
        <v>247.46</v>
      </c>
      <c r="I121" s="5" t="s">
        <v>171</v>
      </c>
      <c r="J121" s="70" t="s">
        <v>99</v>
      </c>
      <c r="K121" s="70" t="s">
        <v>99</v>
      </c>
      <c r="M121" s="69">
        <f t="shared" si="12"/>
        <v>247.46</v>
      </c>
      <c r="N121" s="19">
        <f t="shared" si="13"/>
        <v>0</v>
      </c>
      <c r="O121" s="20">
        <f t="shared" si="14"/>
        <v>247.46</v>
      </c>
      <c r="AB121" s="15"/>
    </row>
    <row r="122" spans="1:28" x14ac:dyDescent="0.25">
      <c r="A122" s="8">
        <v>6614824572</v>
      </c>
      <c r="B122" s="2" t="s">
        <v>389</v>
      </c>
      <c r="C122" s="31">
        <v>42432</v>
      </c>
      <c r="D122" s="66">
        <f t="shared" si="9"/>
        <v>3</v>
      </c>
      <c r="E122" s="66">
        <f t="shared" si="10"/>
        <v>2016</v>
      </c>
      <c r="F122" s="23" t="s">
        <v>99</v>
      </c>
      <c r="G122" s="24" t="s">
        <v>350</v>
      </c>
      <c r="H122" s="67">
        <v>179775.84</v>
      </c>
      <c r="I122" s="71" t="s">
        <v>153</v>
      </c>
      <c r="J122" s="70" t="s">
        <v>99</v>
      </c>
      <c r="K122" s="70" t="s">
        <v>99</v>
      </c>
      <c r="M122" s="69">
        <f t="shared" si="12"/>
        <v>179775.84</v>
      </c>
      <c r="N122" s="19">
        <f t="shared" si="13"/>
        <v>0</v>
      </c>
      <c r="O122" s="20">
        <f t="shared" si="14"/>
        <v>179775.84</v>
      </c>
      <c r="AB122" s="15"/>
    </row>
    <row r="123" spans="1:28" x14ac:dyDescent="0.25">
      <c r="A123" s="8">
        <v>6615071148</v>
      </c>
      <c r="B123" s="2" t="s">
        <v>390</v>
      </c>
      <c r="C123" s="31">
        <v>42432</v>
      </c>
      <c r="D123" s="66">
        <f t="shared" si="9"/>
        <v>3</v>
      </c>
      <c r="E123" s="66">
        <f t="shared" si="10"/>
        <v>2016</v>
      </c>
      <c r="F123" s="23" t="s">
        <v>99</v>
      </c>
      <c r="G123" s="24" t="s">
        <v>391</v>
      </c>
      <c r="H123" s="67">
        <v>100000</v>
      </c>
      <c r="I123" s="71" t="s">
        <v>153</v>
      </c>
      <c r="J123" s="70" t="s">
        <v>99</v>
      </c>
      <c r="K123" s="70" t="s">
        <v>99</v>
      </c>
      <c r="L123" s="74"/>
      <c r="M123" s="69">
        <f t="shared" si="12"/>
        <v>100000</v>
      </c>
      <c r="N123" s="19">
        <f t="shared" si="13"/>
        <v>0</v>
      </c>
      <c r="O123" s="20">
        <f t="shared" si="14"/>
        <v>100000</v>
      </c>
      <c r="AB123" s="15"/>
    </row>
    <row r="124" spans="1:28" x14ac:dyDescent="0.25">
      <c r="A124" s="1" t="s">
        <v>392</v>
      </c>
      <c r="B124" s="2" t="s">
        <v>393</v>
      </c>
      <c r="C124" s="31">
        <v>42433</v>
      </c>
      <c r="D124" s="66">
        <f t="shared" si="9"/>
        <v>3</v>
      </c>
      <c r="E124" s="66">
        <f t="shared" si="10"/>
        <v>2016</v>
      </c>
      <c r="F124" s="23">
        <f>FIND("-",B124,5)</f>
        <v>15</v>
      </c>
      <c r="G124" s="24" t="str">
        <f>LEFT(B124,F124-2)</f>
        <v>BORGO SPURGHI</v>
      </c>
      <c r="H124" s="67">
        <v>15000</v>
      </c>
      <c r="I124" s="5" t="s">
        <v>1</v>
      </c>
      <c r="J124" s="70" t="s">
        <v>99</v>
      </c>
      <c r="K124" s="70" t="s">
        <v>99</v>
      </c>
      <c r="M124" s="69">
        <f t="shared" si="12"/>
        <v>15000</v>
      </c>
      <c r="N124" s="19">
        <f t="shared" si="13"/>
        <v>0</v>
      </c>
      <c r="O124" s="20">
        <f t="shared" si="14"/>
        <v>15000</v>
      </c>
      <c r="AB124" s="15"/>
    </row>
    <row r="125" spans="1:28" x14ac:dyDescent="0.25">
      <c r="A125" s="1" t="s">
        <v>394</v>
      </c>
      <c r="B125" s="2" t="s">
        <v>72</v>
      </c>
      <c r="C125" s="31">
        <v>42433</v>
      </c>
      <c r="D125" s="66">
        <f t="shared" si="9"/>
        <v>3</v>
      </c>
      <c r="E125" s="66">
        <f t="shared" si="10"/>
        <v>2016</v>
      </c>
      <c r="F125" s="23">
        <f>FIND("-",B125,5)</f>
        <v>8</v>
      </c>
      <c r="G125" s="24" t="str">
        <f>LEFT(B125,F125-2)</f>
        <v>BRANDI</v>
      </c>
      <c r="H125" s="67">
        <v>1225</v>
      </c>
      <c r="I125" s="5" t="s">
        <v>171</v>
      </c>
      <c r="J125" s="70" t="s">
        <v>99</v>
      </c>
      <c r="K125" s="70" t="s">
        <v>99</v>
      </c>
      <c r="M125" s="69">
        <f t="shared" si="12"/>
        <v>1225</v>
      </c>
      <c r="N125" s="19">
        <f t="shared" si="13"/>
        <v>0</v>
      </c>
      <c r="O125" s="20">
        <f t="shared" si="14"/>
        <v>1225</v>
      </c>
      <c r="AB125" s="15"/>
    </row>
    <row r="126" spans="1:28" x14ac:dyDescent="0.25">
      <c r="A126" s="75" t="s">
        <v>395</v>
      </c>
      <c r="B126" s="2" t="s">
        <v>396</v>
      </c>
      <c r="C126" s="31">
        <v>42433</v>
      </c>
      <c r="D126" s="66">
        <f t="shared" si="9"/>
        <v>3</v>
      </c>
      <c r="E126" s="66">
        <f t="shared" si="10"/>
        <v>2016</v>
      </c>
      <c r="F126" s="23" t="s">
        <v>99</v>
      </c>
      <c r="G126" s="24" t="s">
        <v>397</v>
      </c>
      <c r="H126" s="67">
        <v>180000</v>
      </c>
      <c r="I126" s="71" t="s">
        <v>153</v>
      </c>
      <c r="J126" s="72" t="s">
        <v>398</v>
      </c>
      <c r="K126" s="72">
        <v>251</v>
      </c>
      <c r="L126" s="12" t="s">
        <v>367</v>
      </c>
      <c r="M126" s="69">
        <f t="shared" si="12"/>
        <v>180000</v>
      </c>
      <c r="N126" s="19">
        <f t="shared" si="13"/>
        <v>0</v>
      </c>
      <c r="O126" s="20">
        <f t="shared" si="14"/>
        <v>180000</v>
      </c>
      <c r="AB126" s="15"/>
    </row>
    <row r="127" spans="1:28" x14ac:dyDescent="0.25">
      <c r="A127" s="1" t="s">
        <v>399</v>
      </c>
      <c r="B127" s="2" t="s">
        <v>400</v>
      </c>
      <c r="C127" s="31">
        <v>42433</v>
      </c>
      <c r="D127" s="66">
        <f t="shared" si="9"/>
        <v>3</v>
      </c>
      <c r="E127" s="66">
        <f t="shared" si="10"/>
        <v>2016</v>
      </c>
      <c r="F127" s="23">
        <f t="shared" ref="F127:F190" si="21">FIND("-",B127,5)</f>
        <v>20</v>
      </c>
      <c r="G127" s="24" t="str">
        <f t="shared" ref="G127:G134" si="22">LEFT(B127,F127-2)</f>
        <v>PUBBLICITA' GONDAL</v>
      </c>
      <c r="H127" s="67">
        <v>1800</v>
      </c>
      <c r="I127" s="5" t="s">
        <v>1</v>
      </c>
      <c r="J127" s="70" t="s">
        <v>99</v>
      </c>
      <c r="K127" s="70" t="s">
        <v>99</v>
      </c>
      <c r="M127" s="69">
        <f t="shared" si="12"/>
        <v>1800</v>
      </c>
      <c r="N127" s="19">
        <f t="shared" si="13"/>
        <v>0</v>
      </c>
      <c r="O127" s="20">
        <f t="shared" si="14"/>
        <v>1800</v>
      </c>
      <c r="AB127" s="15"/>
    </row>
    <row r="128" spans="1:28" x14ac:dyDescent="0.25">
      <c r="A128" s="1" t="s">
        <v>401</v>
      </c>
      <c r="B128" s="2" t="s">
        <v>402</v>
      </c>
      <c r="C128" s="31">
        <v>42433</v>
      </c>
      <c r="D128" s="66">
        <f t="shared" si="9"/>
        <v>3</v>
      </c>
      <c r="E128" s="66">
        <f t="shared" si="10"/>
        <v>2016</v>
      </c>
      <c r="F128" s="23">
        <f t="shared" si="21"/>
        <v>20</v>
      </c>
      <c r="G128" s="24" t="str">
        <f t="shared" si="22"/>
        <v>RIST/ TRATT/ SANTI</v>
      </c>
      <c r="H128" s="67">
        <v>1700</v>
      </c>
      <c r="I128" s="5" t="s">
        <v>171</v>
      </c>
      <c r="J128" s="70" t="s">
        <v>99</v>
      </c>
      <c r="K128" s="70" t="s">
        <v>99</v>
      </c>
      <c r="M128" s="69">
        <f t="shared" si="12"/>
        <v>1700</v>
      </c>
      <c r="N128" s="19">
        <f t="shared" si="13"/>
        <v>0</v>
      </c>
      <c r="O128" s="20">
        <f t="shared" si="14"/>
        <v>1700</v>
      </c>
      <c r="AB128" s="15"/>
    </row>
    <row r="129" spans="1:28" x14ac:dyDescent="0.25">
      <c r="A129" s="1" t="s">
        <v>403</v>
      </c>
      <c r="B129" s="2" t="s">
        <v>404</v>
      </c>
      <c r="C129" s="31">
        <v>42433</v>
      </c>
      <c r="D129" s="66">
        <f t="shared" si="9"/>
        <v>3</v>
      </c>
      <c r="E129" s="66">
        <f t="shared" si="10"/>
        <v>2016</v>
      </c>
      <c r="F129" s="23">
        <f t="shared" si="21"/>
        <v>16</v>
      </c>
      <c r="G129" s="24" t="str">
        <f t="shared" si="22"/>
        <v>SEBINO CHIMICA</v>
      </c>
      <c r="H129" s="67">
        <v>4000</v>
      </c>
      <c r="I129" s="5" t="s">
        <v>171</v>
      </c>
      <c r="J129" s="70" t="s">
        <v>99</v>
      </c>
      <c r="K129" s="70" t="s">
        <v>99</v>
      </c>
      <c r="M129" s="69">
        <f t="shared" si="12"/>
        <v>4000</v>
      </c>
      <c r="N129" s="19">
        <f t="shared" si="13"/>
        <v>0</v>
      </c>
      <c r="O129" s="20">
        <f t="shared" si="14"/>
        <v>4000</v>
      </c>
      <c r="AB129" s="15"/>
    </row>
    <row r="130" spans="1:28" x14ac:dyDescent="0.25">
      <c r="A130" s="1" t="s">
        <v>405</v>
      </c>
      <c r="B130" s="2" t="s">
        <v>406</v>
      </c>
      <c r="C130" s="31">
        <v>42433</v>
      </c>
      <c r="D130" s="66">
        <f t="shared" ref="D130:D193" si="23">MONTH(C130)</f>
        <v>3</v>
      </c>
      <c r="E130" s="66">
        <f t="shared" ref="E130:E193" si="24">YEAR(C130)</f>
        <v>2016</v>
      </c>
      <c r="F130" s="23">
        <f t="shared" si="21"/>
        <v>21</v>
      </c>
      <c r="G130" s="24" t="str">
        <f t="shared" si="22"/>
        <v>STUDIO LEGALE BEZZI</v>
      </c>
      <c r="H130" s="67">
        <v>2000</v>
      </c>
      <c r="I130" s="5" t="s">
        <v>1</v>
      </c>
      <c r="J130" s="70" t="s">
        <v>99</v>
      </c>
      <c r="K130" s="70" t="s">
        <v>99</v>
      </c>
      <c r="M130" s="69">
        <f t="shared" si="12"/>
        <v>2000</v>
      </c>
      <c r="N130" s="19">
        <f t="shared" si="13"/>
        <v>0</v>
      </c>
      <c r="O130" s="20">
        <f t="shared" si="14"/>
        <v>2000</v>
      </c>
      <c r="AB130" s="15"/>
    </row>
    <row r="131" spans="1:28" x14ac:dyDescent="0.25">
      <c r="A131" s="1" t="s">
        <v>407</v>
      </c>
      <c r="B131" s="2" t="s">
        <v>408</v>
      </c>
      <c r="C131" s="31">
        <v>42436</v>
      </c>
      <c r="D131" s="66">
        <f t="shared" si="23"/>
        <v>3</v>
      </c>
      <c r="E131" s="66">
        <f t="shared" si="24"/>
        <v>2016</v>
      </c>
      <c r="F131" s="23">
        <f t="shared" si="21"/>
        <v>6</v>
      </c>
      <c r="G131" s="24" t="str">
        <f t="shared" si="22"/>
        <v>ESAL</v>
      </c>
      <c r="H131" s="67">
        <v>5000</v>
      </c>
      <c r="I131" s="5" t="s">
        <v>2</v>
      </c>
      <c r="J131" s="70" t="s">
        <v>99</v>
      </c>
      <c r="K131" s="70" t="s">
        <v>99</v>
      </c>
      <c r="M131" s="69">
        <f t="shared" ref="M131:M194" si="25">+H131</f>
        <v>5000</v>
      </c>
      <c r="N131" s="19">
        <f t="shared" ref="N131:N194" si="26">+SUM(P131:R131)</f>
        <v>0</v>
      </c>
      <c r="O131" s="20">
        <f t="shared" ref="O131:O194" si="27">+M131-N131</f>
        <v>5000</v>
      </c>
      <c r="AB131" s="15"/>
    </row>
    <row r="132" spans="1:28" x14ac:dyDescent="0.25">
      <c r="A132" s="1" t="s">
        <v>409</v>
      </c>
      <c r="B132" s="2" t="s">
        <v>410</v>
      </c>
      <c r="C132" s="31">
        <v>42436</v>
      </c>
      <c r="D132" s="66">
        <f t="shared" si="23"/>
        <v>3</v>
      </c>
      <c r="E132" s="66">
        <f t="shared" si="24"/>
        <v>2016</v>
      </c>
      <c r="F132" s="23">
        <f t="shared" si="21"/>
        <v>7</v>
      </c>
      <c r="G132" s="24" t="str">
        <f t="shared" si="22"/>
        <v>GIANT</v>
      </c>
      <c r="H132" s="67">
        <v>21816</v>
      </c>
      <c r="I132" s="5" t="s">
        <v>171</v>
      </c>
      <c r="J132" s="70" t="s">
        <v>99</v>
      </c>
      <c r="K132" s="70" t="s">
        <v>99</v>
      </c>
      <c r="M132" s="69">
        <f t="shared" si="25"/>
        <v>21816</v>
      </c>
      <c r="N132" s="19">
        <f t="shared" si="26"/>
        <v>0</v>
      </c>
      <c r="O132" s="20">
        <f t="shared" si="27"/>
        <v>21816</v>
      </c>
      <c r="AB132" s="15"/>
    </row>
    <row r="133" spans="1:28" x14ac:dyDescent="0.25">
      <c r="A133" s="1" t="s">
        <v>411</v>
      </c>
      <c r="B133" s="2" t="s">
        <v>412</v>
      </c>
      <c r="C133" s="31">
        <v>42437</v>
      </c>
      <c r="D133" s="66">
        <f t="shared" si="23"/>
        <v>3</v>
      </c>
      <c r="E133" s="66">
        <f t="shared" si="24"/>
        <v>2016</v>
      </c>
      <c r="F133" s="23">
        <f t="shared" si="21"/>
        <v>7</v>
      </c>
      <c r="G133" s="24" t="str">
        <f t="shared" si="22"/>
        <v>INDAM</v>
      </c>
      <c r="H133" s="67">
        <v>2000</v>
      </c>
      <c r="I133" s="5" t="s">
        <v>1</v>
      </c>
      <c r="J133" s="70" t="s">
        <v>99</v>
      </c>
      <c r="K133" s="70" t="s">
        <v>99</v>
      </c>
      <c r="M133" s="69">
        <f t="shared" si="25"/>
        <v>2000</v>
      </c>
      <c r="N133" s="19">
        <f t="shared" si="26"/>
        <v>0</v>
      </c>
      <c r="O133" s="20">
        <f t="shared" si="27"/>
        <v>2000</v>
      </c>
      <c r="AB133" s="15"/>
    </row>
    <row r="134" spans="1:28" x14ac:dyDescent="0.25">
      <c r="A134" s="1" t="s">
        <v>413</v>
      </c>
      <c r="B134" s="2" t="s">
        <v>414</v>
      </c>
      <c r="C134" s="31">
        <v>42444</v>
      </c>
      <c r="D134" s="66">
        <f t="shared" si="23"/>
        <v>3</v>
      </c>
      <c r="E134" s="66">
        <f t="shared" si="24"/>
        <v>2016</v>
      </c>
      <c r="F134" s="23">
        <f t="shared" si="21"/>
        <v>17</v>
      </c>
      <c r="G134" s="24" t="str">
        <f t="shared" si="22"/>
        <v>FARID INDUSTRIE</v>
      </c>
      <c r="H134" s="67">
        <v>10000</v>
      </c>
      <c r="I134" s="5" t="s">
        <v>1</v>
      </c>
      <c r="J134" s="70" t="s">
        <v>99</v>
      </c>
      <c r="K134" s="70" t="s">
        <v>99</v>
      </c>
      <c r="M134" s="69">
        <f t="shared" si="25"/>
        <v>10000</v>
      </c>
      <c r="N134" s="19">
        <f t="shared" si="26"/>
        <v>0</v>
      </c>
      <c r="O134" s="20">
        <f t="shared" si="27"/>
        <v>10000</v>
      </c>
      <c r="AB134" s="15"/>
    </row>
    <row r="135" spans="1:28" x14ac:dyDescent="0.25">
      <c r="A135" s="1" t="s">
        <v>415</v>
      </c>
      <c r="B135" s="2" t="s">
        <v>416</v>
      </c>
      <c r="C135" s="31">
        <v>42444</v>
      </c>
      <c r="D135" s="66">
        <f t="shared" si="23"/>
        <v>3</v>
      </c>
      <c r="E135" s="66">
        <f t="shared" si="24"/>
        <v>2016</v>
      </c>
      <c r="F135" s="23">
        <f t="shared" si="21"/>
        <v>26</v>
      </c>
      <c r="G135" s="24" t="s">
        <v>417</v>
      </c>
      <c r="H135" s="67">
        <v>4000</v>
      </c>
      <c r="I135" s="5" t="s">
        <v>1</v>
      </c>
      <c r="J135" s="70" t="s">
        <v>99</v>
      </c>
      <c r="K135" s="70" t="s">
        <v>99</v>
      </c>
      <c r="M135" s="69">
        <f t="shared" si="25"/>
        <v>4000</v>
      </c>
      <c r="N135" s="19">
        <f t="shared" si="26"/>
        <v>0</v>
      </c>
      <c r="O135" s="20">
        <f t="shared" si="27"/>
        <v>4000</v>
      </c>
      <c r="AB135" s="15"/>
    </row>
    <row r="136" spans="1:28" x14ac:dyDescent="0.25">
      <c r="A136" s="1" t="s">
        <v>418</v>
      </c>
      <c r="B136" s="2" t="s">
        <v>419</v>
      </c>
      <c r="C136" s="31">
        <v>42444</v>
      </c>
      <c r="D136" s="66">
        <f t="shared" si="23"/>
        <v>3</v>
      </c>
      <c r="E136" s="66">
        <f t="shared" si="24"/>
        <v>2016</v>
      </c>
      <c r="F136" s="23">
        <f t="shared" si="21"/>
        <v>7</v>
      </c>
      <c r="G136" s="24" t="str">
        <f>LEFT(B136,F136-2)</f>
        <v>SOCAR</v>
      </c>
      <c r="H136" s="67">
        <v>14500</v>
      </c>
      <c r="I136" s="5" t="s">
        <v>171</v>
      </c>
      <c r="J136" s="70" t="s">
        <v>99</v>
      </c>
      <c r="K136" s="70" t="s">
        <v>99</v>
      </c>
      <c r="M136" s="69">
        <f t="shared" si="25"/>
        <v>14500</v>
      </c>
      <c r="N136" s="19">
        <f t="shared" si="26"/>
        <v>0</v>
      </c>
      <c r="O136" s="20">
        <f t="shared" si="27"/>
        <v>14500</v>
      </c>
      <c r="AB136" s="15"/>
    </row>
    <row r="137" spans="1:28" x14ac:dyDescent="0.25">
      <c r="A137" s="1" t="s">
        <v>420</v>
      </c>
      <c r="B137" s="2" t="s">
        <v>421</v>
      </c>
      <c r="C137" s="31">
        <v>42445</v>
      </c>
      <c r="D137" s="66">
        <f t="shared" si="23"/>
        <v>3</v>
      </c>
      <c r="E137" s="66">
        <f t="shared" si="24"/>
        <v>2016</v>
      </c>
      <c r="F137" s="23">
        <f t="shared" si="21"/>
        <v>23</v>
      </c>
      <c r="G137" s="24" t="str">
        <f>LEFT(B137,F137-2)</f>
        <v>CAMF di TABONI Romano</v>
      </c>
      <c r="H137" s="67">
        <v>958</v>
      </c>
      <c r="I137" s="5" t="s">
        <v>171</v>
      </c>
      <c r="J137" s="70" t="s">
        <v>99</v>
      </c>
      <c r="K137" s="70" t="s">
        <v>99</v>
      </c>
      <c r="M137" s="69">
        <f t="shared" si="25"/>
        <v>958</v>
      </c>
      <c r="N137" s="19">
        <f t="shared" si="26"/>
        <v>0</v>
      </c>
      <c r="O137" s="20">
        <f t="shared" si="27"/>
        <v>958</v>
      </c>
      <c r="AB137" s="15"/>
    </row>
    <row r="138" spans="1:28" x14ac:dyDescent="0.25">
      <c r="A138" s="1" t="s">
        <v>422</v>
      </c>
      <c r="B138" s="2" t="s">
        <v>423</v>
      </c>
      <c r="C138" s="31">
        <v>42450</v>
      </c>
      <c r="D138" s="66">
        <f t="shared" si="23"/>
        <v>3</v>
      </c>
      <c r="E138" s="66">
        <f t="shared" si="24"/>
        <v>2016</v>
      </c>
      <c r="F138" s="23">
        <f t="shared" si="21"/>
        <v>22</v>
      </c>
      <c r="G138" s="24" t="s">
        <v>350</v>
      </c>
      <c r="H138" s="67">
        <v>7490.67</v>
      </c>
      <c r="I138" s="5" t="s">
        <v>1</v>
      </c>
      <c r="J138" s="70" t="s">
        <v>99</v>
      </c>
      <c r="K138" s="70" t="s">
        <v>99</v>
      </c>
      <c r="M138" s="69">
        <f t="shared" si="25"/>
        <v>7490.67</v>
      </c>
      <c r="N138" s="19">
        <f t="shared" si="26"/>
        <v>0</v>
      </c>
      <c r="O138" s="20">
        <f t="shared" si="27"/>
        <v>7490.67</v>
      </c>
      <c r="AB138" s="15"/>
    </row>
    <row r="139" spans="1:28" x14ac:dyDescent="0.25">
      <c r="A139" s="1" t="s">
        <v>424</v>
      </c>
      <c r="B139" s="2" t="s">
        <v>425</v>
      </c>
      <c r="C139" s="31">
        <v>42451</v>
      </c>
      <c r="D139" s="66">
        <f t="shared" si="23"/>
        <v>3</v>
      </c>
      <c r="E139" s="66">
        <f t="shared" si="24"/>
        <v>2016</v>
      </c>
      <c r="F139" s="23">
        <f t="shared" si="21"/>
        <v>20</v>
      </c>
      <c r="G139" s="24" t="str">
        <f>LEFT(B139,F139-2)</f>
        <v>MATTIUSSI ECOLOGIA</v>
      </c>
      <c r="H139" s="67">
        <v>1000</v>
      </c>
      <c r="I139" s="5" t="s">
        <v>1</v>
      </c>
      <c r="J139" s="70" t="s">
        <v>99</v>
      </c>
      <c r="K139" s="70" t="s">
        <v>99</v>
      </c>
      <c r="M139" s="69">
        <f t="shared" si="25"/>
        <v>1000</v>
      </c>
      <c r="N139" s="19">
        <f t="shared" si="26"/>
        <v>0</v>
      </c>
      <c r="O139" s="20">
        <f t="shared" si="27"/>
        <v>1000</v>
      </c>
      <c r="AB139" s="15"/>
    </row>
    <row r="140" spans="1:28" x14ac:dyDescent="0.25">
      <c r="A140" s="1" t="s">
        <v>426</v>
      </c>
      <c r="B140" s="2" t="s">
        <v>427</v>
      </c>
      <c r="C140" s="31">
        <v>42452</v>
      </c>
      <c r="D140" s="66">
        <f t="shared" si="23"/>
        <v>3</v>
      </c>
      <c r="E140" s="66">
        <f t="shared" si="24"/>
        <v>2016</v>
      </c>
      <c r="F140" s="23">
        <f t="shared" si="21"/>
        <v>7</v>
      </c>
      <c r="G140" s="24" t="str">
        <f>LEFT(B140,F140-2)</f>
        <v>COGES</v>
      </c>
      <c r="H140" s="67">
        <v>2500</v>
      </c>
      <c r="I140" s="5" t="s">
        <v>1</v>
      </c>
      <c r="J140" s="70" t="s">
        <v>99</v>
      </c>
      <c r="K140" s="70" t="s">
        <v>99</v>
      </c>
      <c r="M140" s="69">
        <f t="shared" si="25"/>
        <v>2500</v>
      </c>
      <c r="N140" s="19">
        <f t="shared" si="26"/>
        <v>0</v>
      </c>
      <c r="O140" s="20">
        <f t="shared" si="27"/>
        <v>2500</v>
      </c>
      <c r="AB140" s="15"/>
    </row>
    <row r="141" spans="1:28" x14ac:dyDescent="0.25">
      <c r="A141" s="1" t="s">
        <v>428</v>
      </c>
      <c r="B141" s="2" t="s">
        <v>429</v>
      </c>
      <c r="C141" s="31">
        <v>42452</v>
      </c>
      <c r="D141" s="66">
        <f t="shared" si="23"/>
        <v>3</v>
      </c>
      <c r="E141" s="66">
        <f t="shared" si="24"/>
        <v>2016</v>
      </c>
      <c r="F141" s="23">
        <f t="shared" si="21"/>
        <v>45</v>
      </c>
      <c r="G141" s="24" t="s">
        <v>430</v>
      </c>
      <c r="H141" s="67">
        <v>23800</v>
      </c>
      <c r="I141" s="5" t="s">
        <v>171</v>
      </c>
      <c r="J141" s="70" t="s">
        <v>99</v>
      </c>
      <c r="K141" s="70" t="s">
        <v>99</v>
      </c>
      <c r="M141" s="69">
        <f t="shared" si="25"/>
        <v>23800</v>
      </c>
      <c r="N141" s="19">
        <f t="shared" si="26"/>
        <v>0</v>
      </c>
      <c r="O141" s="20">
        <f t="shared" si="27"/>
        <v>23800</v>
      </c>
      <c r="AB141" s="15"/>
    </row>
    <row r="142" spans="1:28" x14ac:dyDescent="0.25">
      <c r="A142" s="1" t="s">
        <v>431</v>
      </c>
      <c r="B142" s="2" t="s">
        <v>432</v>
      </c>
      <c r="C142" s="31">
        <v>42453</v>
      </c>
      <c r="D142" s="66">
        <f t="shared" si="23"/>
        <v>3</v>
      </c>
      <c r="E142" s="66">
        <f t="shared" si="24"/>
        <v>2016</v>
      </c>
      <c r="F142" s="23">
        <f t="shared" si="21"/>
        <v>7</v>
      </c>
      <c r="G142" s="24" t="str">
        <f>LEFT(B142,F142-2)</f>
        <v>ICLAM</v>
      </c>
      <c r="H142" s="67">
        <v>20000</v>
      </c>
      <c r="I142" s="5" t="s">
        <v>171</v>
      </c>
      <c r="J142" s="70" t="s">
        <v>99</v>
      </c>
      <c r="K142" s="70" t="s">
        <v>99</v>
      </c>
      <c r="M142" s="69">
        <f t="shared" si="25"/>
        <v>20000</v>
      </c>
      <c r="N142" s="19">
        <f t="shared" si="26"/>
        <v>0</v>
      </c>
      <c r="O142" s="20">
        <f t="shared" si="27"/>
        <v>20000</v>
      </c>
      <c r="AB142" s="15"/>
    </row>
    <row r="143" spans="1:28" x14ac:dyDescent="0.25">
      <c r="A143" s="1" t="s">
        <v>433</v>
      </c>
      <c r="B143" s="2" t="s">
        <v>434</v>
      </c>
      <c r="C143" s="31">
        <v>42454</v>
      </c>
      <c r="D143" s="66">
        <f t="shared" si="23"/>
        <v>3</v>
      </c>
      <c r="E143" s="66">
        <f t="shared" si="24"/>
        <v>2016</v>
      </c>
      <c r="F143" s="23">
        <f t="shared" si="21"/>
        <v>15</v>
      </c>
      <c r="G143" s="24" t="s">
        <v>435</v>
      </c>
      <c r="H143" s="67">
        <v>18700</v>
      </c>
      <c r="I143" s="5" t="s">
        <v>1</v>
      </c>
      <c r="J143" s="70" t="s">
        <v>99</v>
      </c>
      <c r="K143" s="70" t="s">
        <v>99</v>
      </c>
      <c r="M143" s="69">
        <f t="shared" si="25"/>
        <v>18700</v>
      </c>
      <c r="N143" s="19">
        <f t="shared" si="26"/>
        <v>0</v>
      </c>
      <c r="O143" s="20">
        <f t="shared" si="27"/>
        <v>18700</v>
      </c>
      <c r="AB143" s="15"/>
    </row>
    <row r="144" spans="1:28" x14ac:dyDescent="0.25">
      <c r="A144" s="1" t="s">
        <v>436</v>
      </c>
      <c r="B144" s="2" t="s">
        <v>437</v>
      </c>
      <c r="C144" s="31">
        <v>42466</v>
      </c>
      <c r="D144" s="66">
        <f t="shared" si="23"/>
        <v>4</v>
      </c>
      <c r="E144" s="66">
        <f t="shared" si="24"/>
        <v>2016</v>
      </c>
      <c r="F144" s="23">
        <f t="shared" si="21"/>
        <v>10</v>
      </c>
      <c r="G144" s="24" t="str">
        <f t="shared" ref="G144:G157" si="28">LEFT(B144,F144-2)</f>
        <v>IL GELSO</v>
      </c>
      <c r="H144" s="67">
        <v>3000</v>
      </c>
      <c r="I144" s="5" t="s">
        <v>1</v>
      </c>
      <c r="J144" s="70" t="s">
        <v>99</v>
      </c>
      <c r="K144" s="70" t="s">
        <v>99</v>
      </c>
      <c r="M144" s="69">
        <f t="shared" si="25"/>
        <v>3000</v>
      </c>
      <c r="N144" s="19">
        <f t="shared" si="26"/>
        <v>0</v>
      </c>
      <c r="O144" s="20">
        <f t="shared" si="27"/>
        <v>3000</v>
      </c>
      <c r="AB144" s="15"/>
    </row>
    <row r="145" spans="1:28" x14ac:dyDescent="0.25">
      <c r="A145" s="1" t="s">
        <v>438</v>
      </c>
      <c r="B145" s="2" t="s">
        <v>439</v>
      </c>
      <c r="C145" s="31">
        <v>42466</v>
      </c>
      <c r="D145" s="66">
        <f t="shared" si="23"/>
        <v>4</v>
      </c>
      <c r="E145" s="66">
        <f t="shared" si="24"/>
        <v>2016</v>
      </c>
      <c r="F145" s="23">
        <f t="shared" si="21"/>
        <v>10</v>
      </c>
      <c r="G145" s="24" t="str">
        <f t="shared" si="28"/>
        <v>IL GELSO</v>
      </c>
      <c r="H145" s="67">
        <v>5000</v>
      </c>
      <c r="I145" s="5" t="s">
        <v>1</v>
      </c>
      <c r="J145" s="70" t="s">
        <v>99</v>
      </c>
      <c r="K145" s="70" t="s">
        <v>99</v>
      </c>
      <c r="M145" s="69">
        <f t="shared" si="25"/>
        <v>5000</v>
      </c>
      <c r="N145" s="19">
        <f t="shared" si="26"/>
        <v>0</v>
      </c>
      <c r="O145" s="20">
        <f t="shared" si="27"/>
        <v>5000</v>
      </c>
      <c r="AB145" s="15"/>
    </row>
    <row r="146" spans="1:28" x14ac:dyDescent="0.25">
      <c r="A146" s="1" t="s">
        <v>440</v>
      </c>
      <c r="B146" s="2" t="s">
        <v>441</v>
      </c>
      <c r="C146" s="31">
        <v>42466</v>
      </c>
      <c r="D146" s="66">
        <f t="shared" si="23"/>
        <v>4</v>
      </c>
      <c r="E146" s="66">
        <f t="shared" si="24"/>
        <v>2016</v>
      </c>
      <c r="F146" s="23">
        <f t="shared" si="21"/>
        <v>10</v>
      </c>
      <c r="G146" s="24" t="str">
        <f t="shared" si="28"/>
        <v>IL GELSO</v>
      </c>
      <c r="H146" s="67">
        <v>7000</v>
      </c>
      <c r="I146" s="5" t="s">
        <v>1</v>
      </c>
      <c r="J146" s="70" t="s">
        <v>99</v>
      </c>
      <c r="K146" s="70" t="s">
        <v>99</v>
      </c>
      <c r="M146" s="69">
        <f t="shared" si="25"/>
        <v>7000</v>
      </c>
      <c r="N146" s="19">
        <f t="shared" si="26"/>
        <v>0</v>
      </c>
      <c r="O146" s="20">
        <f t="shared" si="27"/>
        <v>7000</v>
      </c>
      <c r="AB146" s="15"/>
    </row>
    <row r="147" spans="1:28" x14ac:dyDescent="0.25">
      <c r="A147" s="1" t="s">
        <v>442</v>
      </c>
      <c r="B147" s="2" t="s">
        <v>443</v>
      </c>
      <c r="C147" s="31">
        <v>42467</v>
      </c>
      <c r="D147" s="66">
        <f t="shared" si="23"/>
        <v>4</v>
      </c>
      <c r="E147" s="66">
        <f t="shared" si="24"/>
        <v>2016</v>
      </c>
      <c r="F147" s="23">
        <f t="shared" si="21"/>
        <v>18</v>
      </c>
      <c r="G147" s="24" t="str">
        <f t="shared" si="28"/>
        <v>AUTOSCUOLA FEDRO</v>
      </c>
      <c r="H147" s="67">
        <v>250</v>
      </c>
      <c r="I147" s="5" t="s">
        <v>1</v>
      </c>
      <c r="J147" s="70" t="s">
        <v>99</v>
      </c>
      <c r="K147" s="70" t="s">
        <v>99</v>
      </c>
      <c r="M147" s="69">
        <f t="shared" si="25"/>
        <v>250</v>
      </c>
      <c r="N147" s="19">
        <f t="shared" si="26"/>
        <v>0</v>
      </c>
      <c r="O147" s="20">
        <f t="shared" si="27"/>
        <v>250</v>
      </c>
      <c r="AB147" s="15"/>
    </row>
    <row r="148" spans="1:28" x14ac:dyDescent="0.25">
      <c r="A148" s="1" t="s">
        <v>444</v>
      </c>
      <c r="B148" s="2" t="s">
        <v>445</v>
      </c>
      <c r="C148" s="31">
        <v>42467</v>
      </c>
      <c r="D148" s="66">
        <f t="shared" si="23"/>
        <v>4</v>
      </c>
      <c r="E148" s="66">
        <f t="shared" si="24"/>
        <v>2016</v>
      </c>
      <c r="F148" s="23">
        <f t="shared" si="21"/>
        <v>17</v>
      </c>
      <c r="G148" s="24" t="str">
        <f t="shared" si="28"/>
        <v>IL QUADRIFOGLIO</v>
      </c>
      <c r="H148" s="67">
        <v>10000</v>
      </c>
      <c r="I148" s="5" t="s">
        <v>1</v>
      </c>
      <c r="J148" s="70" t="s">
        <v>99</v>
      </c>
      <c r="K148" s="70" t="s">
        <v>99</v>
      </c>
      <c r="M148" s="69">
        <f t="shared" si="25"/>
        <v>10000</v>
      </c>
      <c r="N148" s="19">
        <f t="shared" si="26"/>
        <v>0</v>
      </c>
      <c r="O148" s="20">
        <f t="shared" si="27"/>
        <v>10000</v>
      </c>
      <c r="AB148" s="15"/>
    </row>
    <row r="149" spans="1:28" x14ac:dyDescent="0.25">
      <c r="A149" s="1" t="s">
        <v>446</v>
      </c>
      <c r="B149" s="2" t="s">
        <v>447</v>
      </c>
      <c r="C149" s="31">
        <v>42467</v>
      </c>
      <c r="D149" s="66">
        <f t="shared" si="23"/>
        <v>4</v>
      </c>
      <c r="E149" s="66">
        <f t="shared" si="24"/>
        <v>2016</v>
      </c>
      <c r="F149" s="23">
        <f t="shared" si="21"/>
        <v>18</v>
      </c>
      <c r="G149" s="24" t="str">
        <f t="shared" si="28"/>
        <v>PROGETTO AZIENDA</v>
      </c>
      <c r="H149" s="67">
        <v>800</v>
      </c>
      <c r="I149" s="5" t="s">
        <v>1</v>
      </c>
      <c r="J149" s="70" t="s">
        <v>99</v>
      </c>
      <c r="K149" s="70" t="s">
        <v>99</v>
      </c>
      <c r="M149" s="69">
        <f t="shared" si="25"/>
        <v>800</v>
      </c>
      <c r="N149" s="19">
        <f t="shared" si="26"/>
        <v>0</v>
      </c>
      <c r="O149" s="20">
        <f t="shared" si="27"/>
        <v>800</v>
      </c>
      <c r="AB149" s="15"/>
    </row>
    <row r="150" spans="1:28" x14ac:dyDescent="0.25">
      <c r="A150" s="1" t="s">
        <v>448</v>
      </c>
      <c r="B150" s="2" t="s">
        <v>449</v>
      </c>
      <c r="C150" s="31">
        <v>42467</v>
      </c>
      <c r="D150" s="66">
        <f t="shared" si="23"/>
        <v>4</v>
      </c>
      <c r="E150" s="66">
        <f t="shared" si="24"/>
        <v>2016</v>
      </c>
      <c r="F150" s="23">
        <f t="shared" si="21"/>
        <v>10</v>
      </c>
      <c r="G150" s="24" t="str">
        <f t="shared" si="28"/>
        <v>TELEMACO</v>
      </c>
      <c r="H150" s="67">
        <v>2500</v>
      </c>
      <c r="I150" s="5" t="s">
        <v>171</v>
      </c>
      <c r="J150" s="70" t="s">
        <v>99</v>
      </c>
      <c r="K150" s="70" t="s">
        <v>99</v>
      </c>
      <c r="M150" s="69">
        <f t="shared" si="25"/>
        <v>2500</v>
      </c>
      <c r="N150" s="19">
        <f t="shared" si="26"/>
        <v>0</v>
      </c>
      <c r="O150" s="20">
        <f t="shared" si="27"/>
        <v>2500</v>
      </c>
      <c r="AB150" s="15"/>
    </row>
    <row r="151" spans="1:28" x14ac:dyDescent="0.25">
      <c r="A151" s="1" t="s">
        <v>450</v>
      </c>
      <c r="B151" s="2" t="s">
        <v>451</v>
      </c>
      <c r="C151" s="31">
        <v>42471</v>
      </c>
      <c r="D151" s="66">
        <f t="shared" si="23"/>
        <v>4</v>
      </c>
      <c r="E151" s="66">
        <f t="shared" si="24"/>
        <v>2016</v>
      </c>
      <c r="F151" s="23">
        <f t="shared" si="21"/>
        <v>7</v>
      </c>
      <c r="G151" s="24" t="str">
        <f t="shared" si="28"/>
        <v>DI/MA</v>
      </c>
      <c r="H151" s="67">
        <v>5000</v>
      </c>
      <c r="I151" s="5" t="s">
        <v>1</v>
      </c>
      <c r="J151" s="70" t="s">
        <v>99</v>
      </c>
      <c r="K151" s="70" t="s">
        <v>99</v>
      </c>
      <c r="M151" s="69">
        <f t="shared" si="25"/>
        <v>5000</v>
      </c>
      <c r="N151" s="19">
        <f t="shared" si="26"/>
        <v>0</v>
      </c>
      <c r="O151" s="20">
        <f t="shared" si="27"/>
        <v>5000</v>
      </c>
      <c r="AB151" s="15"/>
    </row>
    <row r="152" spans="1:28" x14ac:dyDescent="0.25">
      <c r="A152" s="1" t="s">
        <v>452</v>
      </c>
      <c r="B152" s="2" t="s">
        <v>453</v>
      </c>
      <c r="C152" s="31">
        <v>42471</v>
      </c>
      <c r="D152" s="66">
        <f t="shared" si="23"/>
        <v>4</v>
      </c>
      <c r="E152" s="66">
        <f t="shared" si="24"/>
        <v>2016</v>
      </c>
      <c r="F152" s="23">
        <f t="shared" si="21"/>
        <v>17</v>
      </c>
      <c r="G152" s="24" t="str">
        <f t="shared" si="28"/>
        <v>FARID INDUSTRIE</v>
      </c>
      <c r="H152" s="67">
        <v>15000</v>
      </c>
      <c r="I152" s="5" t="s">
        <v>1</v>
      </c>
      <c r="J152" s="70" t="s">
        <v>99</v>
      </c>
      <c r="K152" s="70" t="s">
        <v>99</v>
      </c>
      <c r="M152" s="69">
        <f t="shared" si="25"/>
        <v>15000</v>
      </c>
      <c r="N152" s="19">
        <f t="shared" si="26"/>
        <v>0</v>
      </c>
      <c r="O152" s="20">
        <f t="shared" si="27"/>
        <v>15000</v>
      </c>
      <c r="AB152" s="15"/>
    </row>
    <row r="153" spans="1:28" x14ac:dyDescent="0.25">
      <c r="A153" s="1" t="s">
        <v>454</v>
      </c>
      <c r="B153" s="2" t="s">
        <v>68</v>
      </c>
      <c r="C153" s="31">
        <v>42471</v>
      </c>
      <c r="D153" s="66">
        <f t="shared" si="23"/>
        <v>4</v>
      </c>
      <c r="E153" s="66">
        <f t="shared" si="24"/>
        <v>2016</v>
      </c>
      <c r="F153" s="23">
        <f t="shared" si="21"/>
        <v>7</v>
      </c>
      <c r="G153" s="24" t="str">
        <f t="shared" si="28"/>
        <v>ICLAM</v>
      </c>
      <c r="H153" s="67">
        <v>500</v>
      </c>
      <c r="I153" s="5" t="s">
        <v>171</v>
      </c>
      <c r="J153" s="70" t="s">
        <v>99</v>
      </c>
      <c r="K153" s="70" t="s">
        <v>99</v>
      </c>
      <c r="M153" s="69">
        <f t="shared" si="25"/>
        <v>500</v>
      </c>
      <c r="N153" s="19">
        <f t="shared" si="26"/>
        <v>0</v>
      </c>
      <c r="O153" s="20">
        <f t="shared" si="27"/>
        <v>500</v>
      </c>
      <c r="AB153" s="15"/>
    </row>
    <row r="154" spans="1:28" x14ac:dyDescent="0.25">
      <c r="A154" s="1" t="s">
        <v>455</v>
      </c>
      <c r="B154" s="2" t="s">
        <v>77</v>
      </c>
      <c r="C154" s="31">
        <v>42472</v>
      </c>
      <c r="D154" s="66">
        <f t="shared" si="23"/>
        <v>4</v>
      </c>
      <c r="E154" s="66">
        <f t="shared" si="24"/>
        <v>2016</v>
      </c>
      <c r="F154" s="23">
        <f t="shared" si="21"/>
        <v>14</v>
      </c>
      <c r="G154" s="24" t="str">
        <f t="shared" si="28"/>
        <v>ARGAN ITALIA</v>
      </c>
      <c r="H154" s="67">
        <v>1127</v>
      </c>
      <c r="I154" s="5" t="s">
        <v>171</v>
      </c>
      <c r="J154" s="70" t="s">
        <v>99</v>
      </c>
      <c r="K154" s="70" t="s">
        <v>99</v>
      </c>
      <c r="M154" s="69">
        <f t="shared" si="25"/>
        <v>1127</v>
      </c>
      <c r="N154" s="19">
        <f t="shared" si="26"/>
        <v>0</v>
      </c>
      <c r="O154" s="20">
        <f t="shared" si="27"/>
        <v>1127</v>
      </c>
      <c r="AB154" s="15"/>
    </row>
    <row r="155" spans="1:28" x14ac:dyDescent="0.25">
      <c r="A155" s="1" t="s">
        <v>456</v>
      </c>
      <c r="B155" s="2" t="s">
        <v>81</v>
      </c>
      <c r="C155" s="31">
        <v>42472</v>
      </c>
      <c r="D155" s="66">
        <f t="shared" si="23"/>
        <v>4</v>
      </c>
      <c r="E155" s="66">
        <f t="shared" si="24"/>
        <v>2016</v>
      </c>
      <c r="F155" s="23">
        <f t="shared" si="21"/>
        <v>15</v>
      </c>
      <c r="G155" s="24" t="str">
        <f t="shared" si="28"/>
        <v>BAULE VOLANTE</v>
      </c>
      <c r="H155" s="67">
        <v>6200</v>
      </c>
      <c r="I155" s="5" t="s">
        <v>171</v>
      </c>
      <c r="J155" s="70" t="s">
        <v>99</v>
      </c>
      <c r="K155" s="70" t="s">
        <v>99</v>
      </c>
      <c r="M155" s="69">
        <f t="shared" si="25"/>
        <v>6200</v>
      </c>
      <c r="N155" s="19">
        <f t="shared" si="26"/>
        <v>0</v>
      </c>
      <c r="O155" s="20">
        <f t="shared" si="27"/>
        <v>6200</v>
      </c>
      <c r="AB155" s="15"/>
    </row>
    <row r="156" spans="1:28" x14ac:dyDescent="0.25">
      <c r="A156" s="1" t="s">
        <v>457</v>
      </c>
      <c r="B156" s="2" t="s">
        <v>458</v>
      </c>
      <c r="C156" s="31">
        <v>42472</v>
      </c>
      <c r="D156" s="66">
        <f t="shared" si="23"/>
        <v>4</v>
      </c>
      <c r="E156" s="66">
        <f t="shared" si="24"/>
        <v>2016</v>
      </c>
      <c r="F156" s="23">
        <f t="shared" si="21"/>
        <v>8</v>
      </c>
      <c r="G156" s="24" t="str">
        <f t="shared" si="28"/>
        <v>BENSOS</v>
      </c>
      <c r="H156" s="67">
        <v>390</v>
      </c>
      <c r="I156" s="5" t="s">
        <v>171</v>
      </c>
      <c r="J156" s="70" t="s">
        <v>99</v>
      </c>
      <c r="K156" s="70" t="s">
        <v>99</v>
      </c>
      <c r="M156" s="69">
        <f t="shared" si="25"/>
        <v>390</v>
      </c>
      <c r="N156" s="19">
        <f t="shared" si="26"/>
        <v>0</v>
      </c>
      <c r="O156" s="20">
        <f t="shared" si="27"/>
        <v>390</v>
      </c>
      <c r="AB156" s="15"/>
    </row>
    <row r="157" spans="1:28" x14ac:dyDescent="0.25">
      <c r="A157" s="1" t="s">
        <v>459</v>
      </c>
      <c r="B157" s="2" t="s">
        <v>460</v>
      </c>
      <c r="C157" s="31">
        <v>42473</v>
      </c>
      <c r="D157" s="66">
        <f t="shared" si="23"/>
        <v>4</v>
      </c>
      <c r="E157" s="66">
        <f t="shared" si="24"/>
        <v>2016</v>
      </c>
      <c r="F157" s="23">
        <f t="shared" si="21"/>
        <v>7</v>
      </c>
      <c r="G157" s="24" t="str">
        <f t="shared" si="28"/>
        <v>GIANT</v>
      </c>
      <c r="H157" s="67">
        <v>800</v>
      </c>
      <c r="I157" s="5" t="s">
        <v>171</v>
      </c>
      <c r="J157" s="70" t="s">
        <v>99</v>
      </c>
      <c r="K157" s="70" t="s">
        <v>99</v>
      </c>
      <c r="M157" s="69">
        <f t="shared" si="25"/>
        <v>800</v>
      </c>
      <c r="N157" s="19">
        <f t="shared" si="26"/>
        <v>0</v>
      </c>
      <c r="O157" s="20">
        <f t="shared" si="27"/>
        <v>800</v>
      </c>
      <c r="AB157" s="15"/>
    </row>
    <row r="158" spans="1:28" x14ac:dyDescent="0.25">
      <c r="A158" s="1" t="s">
        <v>461</v>
      </c>
      <c r="B158" s="2" t="s">
        <v>462</v>
      </c>
      <c r="C158" s="31">
        <v>42473</v>
      </c>
      <c r="D158" s="66">
        <f t="shared" si="23"/>
        <v>4</v>
      </c>
      <c r="E158" s="66">
        <f t="shared" si="24"/>
        <v>2016</v>
      </c>
      <c r="F158" s="23">
        <f t="shared" si="21"/>
        <v>21</v>
      </c>
      <c r="G158" s="24" t="s">
        <v>196</v>
      </c>
      <c r="H158" s="67">
        <v>2142.04</v>
      </c>
      <c r="I158" s="5" t="s">
        <v>171</v>
      </c>
      <c r="J158" s="70" t="s">
        <v>99</v>
      </c>
      <c r="K158" s="70" t="s">
        <v>99</v>
      </c>
      <c r="M158" s="69">
        <f t="shared" si="25"/>
        <v>2142.04</v>
      </c>
      <c r="N158" s="19">
        <f t="shared" si="26"/>
        <v>0</v>
      </c>
      <c r="O158" s="20">
        <f t="shared" si="27"/>
        <v>2142.04</v>
      </c>
      <c r="AB158" s="15"/>
    </row>
    <row r="159" spans="1:28" x14ac:dyDescent="0.25">
      <c r="A159" s="1" t="s">
        <v>463</v>
      </c>
      <c r="B159" s="2" t="s">
        <v>464</v>
      </c>
      <c r="C159" s="31">
        <v>42473</v>
      </c>
      <c r="D159" s="66">
        <f t="shared" si="23"/>
        <v>4</v>
      </c>
      <c r="E159" s="66">
        <f t="shared" si="24"/>
        <v>2016</v>
      </c>
      <c r="F159" s="23">
        <f t="shared" si="21"/>
        <v>11</v>
      </c>
      <c r="G159" s="24" t="str">
        <f>LEFT(B159,F159-2)</f>
        <v>ONEDIRECT</v>
      </c>
      <c r="H159" s="67">
        <v>1000</v>
      </c>
      <c r="I159" s="5" t="s">
        <v>171</v>
      </c>
      <c r="J159" s="70" t="s">
        <v>99</v>
      </c>
      <c r="K159" s="70" t="s">
        <v>99</v>
      </c>
      <c r="M159" s="69">
        <f t="shared" si="25"/>
        <v>1000</v>
      </c>
      <c r="N159" s="19">
        <f t="shared" si="26"/>
        <v>0</v>
      </c>
      <c r="O159" s="20">
        <f t="shared" si="27"/>
        <v>1000</v>
      </c>
      <c r="AB159" s="15"/>
    </row>
    <row r="160" spans="1:28" x14ac:dyDescent="0.25">
      <c r="A160" s="1" t="s">
        <v>465</v>
      </c>
      <c r="B160" s="2" t="s">
        <v>466</v>
      </c>
      <c r="C160" s="31">
        <v>42474</v>
      </c>
      <c r="D160" s="66">
        <f t="shared" si="23"/>
        <v>4</v>
      </c>
      <c r="E160" s="66">
        <f t="shared" si="24"/>
        <v>2016</v>
      </c>
      <c r="F160" s="23">
        <f t="shared" si="21"/>
        <v>9</v>
      </c>
      <c r="G160" s="24" t="s">
        <v>333</v>
      </c>
      <c r="H160" s="67">
        <v>1000</v>
      </c>
      <c r="I160" s="5" t="s">
        <v>1</v>
      </c>
      <c r="J160" s="70" t="s">
        <v>99</v>
      </c>
      <c r="K160" s="70" t="s">
        <v>99</v>
      </c>
      <c r="M160" s="69">
        <f t="shared" si="25"/>
        <v>1000</v>
      </c>
      <c r="N160" s="19">
        <f t="shared" si="26"/>
        <v>0</v>
      </c>
      <c r="O160" s="20">
        <f t="shared" si="27"/>
        <v>1000</v>
      </c>
      <c r="AB160" s="15"/>
    </row>
    <row r="161" spans="1:28" x14ac:dyDescent="0.25">
      <c r="A161" s="1" t="s">
        <v>467</v>
      </c>
      <c r="B161" s="2" t="s">
        <v>468</v>
      </c>
      <c r="C161" s="31">
        <v>42474</v>
      </c>
      <c r="D161" s="66">
        <f t="shared" si="23"/>
        <v>4</v>
      </c>
      <c r="E161" s="66">
        <f t="shared" si="24"/>
        <v>2016</v>
      </c>
      <c r="F161" s="23">
        <f t="shared" si="21"/>
        <v>10</v>
      </c>
      <c r="G161" s="24" t="str">
        <f>LEFT(B161,F161-2)</f>
        <v>PROGEASS</v>
      </c>
      <c r="H161" s="67">
        <v>8000</v>
      </c>
      <c r="I161" s="5" t="s">
        <v>1</v>
      </c>
      <c r="J161" s="6" t="s">
        <v>469</v>
      </c>
      <c r="K161" s="6">
        <v>328</v>
      </c>
      <c r="M161" s="69">
        <f t="shared" si="25"/>
        <v>8000</v>
      </c>
      <c r="N161" s="19">
        <f t="shared" si="26"/>
        <v>0</v>
      </c>
      <c r="O161" s="20">
        <f t="shared" si="27"/>
        <v>8000</v>
      </c>
      <c r="AB161" s="15"/>
    </row>
    <row r="162" spans="1:28" x14ac:dyDescent="0.25">
      <c r="A162" s="1" t="s">
        <v>470</v>
      </c>
      <c r="B162" s="2" t="s">
        <v>471</v>
      </c>
      <c r="C162" s="31">
        <v>42478</v>
      </c>
      <c r="D162" s="66">
        <f t="shared" si="23"/>
        <v>4</v>
      </c>
      <c r="E162" s="66">
        <f t="shared" si="24"/>
        <v>2016</v>
      </c>
      <c r="F162" s="23">
        <f t="shared" si="21"/>
        <v>5</v>
      </c>
      <c r="G162" s="24" t="str">
        <f>LEFT(B162,F162-2)</f>
        <v>BTE</v>
      </c>
      <c r="H162" s="67">
        <v>7500</v>
      </c>
      <c r="I162" s="5" t="s">
        <v>171</v>
      </c>
      <c r="J162" s="70" t="s">
        <v>99</v>
      </c>
      <c r="K162" s="70" t="s">
        <v>99</v>
      </c>
      <c r="M162" s="69">
        <f t="shared" si="25"/>
        <v>7500</v>
      </c>
      <c r="N162" s="19">
        <f t="shared" si="26"/>
        <v>0</v>
      </c>
      <c r="O162" s="20">
        <f t="shared" si="27"/>
        <v>7500</v>
      </c>
      <c r="AB162" s="15"/>
    </row>
    <row r="163" spans="1:28" x14ac:dyDescent="0.25">
      <c r="A163" s="1" t="s">
        <v>472</v>
      </c>
      <c r="B163" s="2" t="s">
        <v>473</v>
      </c>
      <c r="C163" s="31">
        <v>42478</v>
      </c>
      <c r="D163" s="66">
        <f t="shared" si="23"/>
        <v>4</v>
      </c>
      <c r="E163" s="66">
        <f t="shared" si="24"/>
        <v>2016</v>
      </c>
      <c r="F163" s="23">
        <f t="shared" si="21"/>
        <v>5</v>
      </c>
      <c r="G163" s="24" t="str">
        <f>LEFT(B163,F163-2)</f>
        <v>BTE</v>
      </c>
      <c r="H163" s="67">
        <v>32000</v>
      </c>
      <c r="I163" s="5" t="s">
        <v>1</v>
      </c>
      <c r="J163" s="70" t="s">
        <v>99</v>
      </c>
      <c r="K163" s="70" t="s">
        <v>99</v>
      </c>
      <c r="M163" s="69">
        <f t="shared" si="25"/>
        <v>32000</v>
      </c>
      <c r="N163" s="19">
        <f t="shared" si="26"/>
        <v>0</v>
      </c>
      <c r="O163" s="20">
        <f t="shared" si="27"/>
        <v>32000</v>
      </c>
      <c r="AB163" s="15"/>
    </row>
    <row r="164" spans="1:28" x14ac:dyDescent="0.25">
      <c r="A164" s="1" t="s">
        <v>474</v>
      </c>
      <c r="B164" s="2" t="s">
        <v>475</v>
      </c>
      <c r="C164" s="31">
        <v>42478</v>
      </c>
      <c r="D164" s="66">
        <f t="shared" si="23"/>
        <v>4</v>
      </c>
      <c r="E164" s="66">
        <f t="shared" si="24"/>
        <v>2016</v>
      </c>
      <c r="F164" s="23">
        <f t="shared" si="21"/>
        <v>5</v>
      </c>
      <c r="G164" s="24" t="str">
        <f>LEFT(B164,F164-2)</f>
        <v>BTE</v>
      </c>
      <c r="H164" s="67">
        <v>28050</v>
      </c>
      <c r="I164" s="5" t="s">
        <v>171</v>
      </c>
      <c r="J164" s="70" t="s">
        <v>99</v>
      </c>
      <c r="K164" s="70" t="s">
        <v>99</v>
      </c>
      <c r="M164" s="69">
        <f t="shared" si="25"/>
        <v>28050</v>
      </c>
      <c r="N164" s="19">
        <f t="shared" si="26"/>
        <v>0</v>
      </c>
      <c r="O164" s="20">
        <f t="shared" si="27"/>
        <v>28050</v>
      </c>
      <c r="AB164" s="15"/>
    </row>
    <row r="165" spans="1:28" x14ac:dyDescent="0.25">
      <c r="A165" s="1" t="s">
        <v>476</v>
      </c>
      <c r="B165" s="2" t="s">
        <v>477</v>
      </c>
      <c r="C165" s="31">
        <v>42478</v>
      </c>
      <c r="D165" s="66">
        <f t="shared" si="23"/>
        <v>4</v>
      </c>
      <c r="E165" s="66">
        <f t="shared" si="24"/>
        <v>2016</v>
      </c>
      <c r="F165" s="23">
        <f t="shared" si="21"/>
        <v>9</v>
      </c>
      <c r="G165" s="24" t="s">
        <v>297</v>
      </c>
      <c r="H165" s="67">
        <v>29400</v>
      </c>
      <c r="I165" s="5" t="s">
        <v>171</v>
      </c>
      <c r="J165" s="70" t="s">
        <v>99</v>
      </c>
      <c r="K165" s="70" t="s">
        <v>99</v>
      </c>
      <c r="M165" s="69">
        <f t="shared" si="25"/>
        <v>29400</v>
      </c>
      <c r="N165" s="19">
        <f t="shared" si="26"/>
        <v>0</v>
      </c>
      <c r="O165" s="20">
        <f t="shared" si="27"/>
        <v>29400</v>
      </c>
      <c r="AB165" s="15"/>
    </row>
    <row r="166" spans="1:28" x14ac:dyDescent="0.25">
      <c r="A166" s="1" t="s">
        <v>478</v>
      </c>
      <c r="B166" s="2" t="s">
        <v>76</v>
      </c>
      <c r="C166" s="31">
        <v>42478</v>
      </c>
      <c r="D166" s="66">
        <f t="shared" si="23"/>
        <v>4</v>
      </c>
      <c r="E166" s="66">
        <f t="shared" si="24"/>
        <v>2016</v>
      </c>
      <c r="F166" s="23">
        <f t="shared" si="21"/>
        <v>18</v>
      </c>
      <c r="G166" s="24" t="str">
        <f t="shared" ref="G166:G201" si="29">LEFT(B166,F166-2)</f>
        <v>OFFICINA NATURAE</v>
      </c>
      <c r="H166" s="67">
        <v>2635</v>
      </c>
      <c r="I166" s="5" t="s">
        <v>171</v>
      </c>
      <c r="J166" s="70" t="s">
        <v>99</v>
      </c>
      <c r="K166" s="70" t="s">
        <v>99</v>
      </c>
      <c r="M166" s="69">
        <f t="shared" si="25"/>
        <v>2635</v>
      </c>
      <c r="N166" s="19">
        <f t="shared" si="26"/>
        <v>0</v>
      </c>
      <c r="O166" s="20">
        <f t="shared" si="27"/>
        <v>2635</v>
      </c>
      <c r="AB166" s="15"/>
    </row>
    <row r="167" spans="1:28" x14ac:dyDescent="0.25">
      <c r="A167" s="1" t="s">
        <v>479</v>
      </c>
      <c r="B167" s="2" t="s">
        <v>480</v>
      </c>
      <c r="C167" s="31">
        <v>42478</v>
      </c>
      <c r="D167" s="66">
        <f t="shared" si="23"/>
        <v>4</v>
      </c>
      <c r="E167" s="66">
        <f t="shared" si="24"/>
        <v>2016</v>
      </c>
      <c r="F167" s="23">
        <f t="shared" si="21"/>
        <v>16</v>
      </c>
      <c r="G167" s="24" t="str">
        <f t="shared" si="29"/>
        <v>REDCOON ITALIA</v>
      </c>
      <c r="H167" s="67">
        <v>1000</v>
      </c>
      <c r="I167" s="5" t="s">
        <v>171</v>
      </c>
      <c r="J167" s="70" t="s">
        <v>99</v>
      </c>
      <c r="K167" s="70" t="s">
        <v>99</v>
      </c>
      <c r="M167" s="69">
        <f t="shared" si="25"/>
        <v>1000</v>
      </c>
      <c r="N167" s="19">
        <f t="shared" si="26"/>
        <v>0</v>
      </c>
      <c r="O167" s="20">
        <f t="shared" si="27"/>
        <v>1000</v>
      </c>
      <c r="AB167" s="15"/>
    </row>
    <row r="168" spans="1:28" x14ac:dyDescent="0.25">
      <c r="A168" s="1" t="s">
        <v>481</v>
      </c>
      <c r="B168" s="2" t="s">
        <v>482</v>
      </c>
      <c r="C168" s="31">
        <v>42478</v>
      </c>
      <c r="D168" s="66">
        <f t="shared" si="23"/>
        <v>4</v>
      </c>
      <c r="E168" s="66">
        <f t="shared" si="24"/>
        <v>2016</v>
      </c>
      <c r="F168" s="23">
        <f t="shared" si="21"/>
        <v>10</v>
      </c>
      <c r="G168" s="24" t="str">
        <f t="shared" si="29"/>
        <v>SYSTEM 6</v>
      </c>
      <c r="H168" s="67">
        <v>1248</v>
      </c>
      <c r="I168" s="5" t="s">
        <v>171</v>
      </c>
      <c r="J168" s="70" t="s">
        <v>99</v>
      </c>
      <c r="K168" s="70" t="s">
        <v>99</v>
      </c>
      <c r="M168" s="69">
        <f t="shared" si="25"/>
        <v>1248</v>
      </c>
      <c r="N168" s="19">
        <f t="shared" si="26"/>
        <v>0</v>
      </c>
      <c r="O168" s="20">
        <f t="shared" si="27"/>
        <v>1248</v>
      </c>
      <c r="AB168" s="15"/>
    </row>
    <row r="169" spans="1:28" x14ac:dyDescent="0.25">
      <c r="A169" s="1" t="s">
        <v>483</v>
      </c>
      <c r="B169" s="2" t="s">
        <v>484</v>
      </c>
      <c r="C169" s="31">
        <v>42478</v>
      </c>
      <c r="D169" s="66">
        <f t="shared" si="23"/>
        <v>4</v>
      </c>
      <c r="E169" s="66">
        <f t="shared" si="24"/>
        <v>2016</v>
      </c>
      <c r="F169" s="23">
        <f t="shared" si="21"/>
        <v>10</v>
      </c>
      <c r="G169" s="24" t="str">
        <f t="shared" si="29"/>
        <v>SYSTEM 6</v>
      </c>
      <c r="H169" s="67">
        <v>1543</v>
      </c>
      <c r="I169" s="5" t="s">
        <v>171</v>
      </c>
      <c r="J169" s="70" t="s">
        <v>99</v>
      </c>
      <c r="K169" s="70" t="s">
        <v>99</v>
      </c>
      <c r="M169" s="69">
        <f t="shared" si="25"/>
        <v>1543</v>
      </c>
      <c r="N169" s="19">
        <f t="shared" si="26"/>
        <v>0</v>
      </c>
      <c r="O169" s="20">
        <f t="shared" si="27"/>
        <v>1543</v>
      </c>
      <c r="AB169" s="15"/>
    </row>
    <row r="170" spans="1:28" x14ac:dyDescent="0.25">
      <c r="A170" s="1" t="s">
        <v>485</v>
      </c>
      <c r="B170" s="2" t="s">
        <v>486</v>
      </c>
      <c r="C170" s="31">
        <v>42478</v>
      </c>
      <c r="D170" s="66">
        <f t="shared" si="23"/>
        <v>4</v>
      </c>
      <c r="E170" s="66">
        <f t="shared" si="24"/>
        <v>2016</v>
      </c>
      <c r="F170" s="23">
        <f t="shared" si="21"/>
        <v>13</v>
      </c>
      <c r="G170" s="24" t="str">
        <f t="shared" si="29"/>
        <v>ZAC SISTEMI</v>
      </c>
      <c r="H170" s="67">
        <v>3000</v>
      </c>
      <c r="I170" s="5" t="s">
        <v>171</v>
      </c>
      <c r="J170" s="70" t="s">
        <v>99</v>
      </c>
      <c r="K170" s="70" t="s">
        <v>99</v>
      </c>
      <c r="M170" s="69">
        <f t="shared" si="25"/>
        <v>3000</v>
      </c>
      <c r="N170" s="19">
        <f t="shared" si="26"/>
        <v>0</v>
      </c>
      <c r="O170" s="20">
        <f t="shared" si="27"/>
        <v>3000</v>
      </c>
      <c r="AB170" s="15"/>
    </row>
    <row r="171" spans="1:28" x14ac:dyDescent="0.25">
      <c r="A171" s="1" t="s">
        <v>487</v>
      </c>
      <c r="B171" s="2" t="s">
        <v>488</v>
      </c>
      <c r="C171" s="31">
        <v>42479</v>
      </c>
      <c r="D171" s="66">
        <f t="shared" si="23"/>
        <v>4</v>
      </c>
      <c r="E171" s="66">
        <f t="shared" si="24"/>
        <v>2016</v>
      </c>
      <c r="F171" s="23">
        <f t="shared" si="21"/>
        <v>6</v>
      </c>
      <c r="G171" s="24" t="str">
        <f t="shared" si="29"/>
        <v>MAMI</v>
      </c>
      <c r="H171" s="67">
        <v>793.4</v>
      </c>
      <c r="I171" s="5" t="s">
        <v>171</v>
      </c>
      <c r="J171" s="70" t="s">
        <v>99</v>
      </c>
      <c r="K171" s="70" t="s">
        <v>99</v>
      </c>
      <c r="M171" s="69">
        <f t="shared" si="25"/>
        <v>793.4</v>
      </c>
      <c r="N171" s="19">
        <f t="shared" si="26"/>
        <v>0</v>
      </c>
      <c r="O171" s="20">
        <f t="shared" si="27"/>
        <v>793.4</v>
      </c>
      <c r="AB171" s="15"/>
    </row>
    <row r="172" spans="1:28" x14ac:dyDescent="0.25">
      <c r="A172" s="1" t="s">
        <v>489</v>
      </c>
      <c r="B172" s="2" t="s">
        <v>490</v>
      </c>
      <c r="C172" s="31">
        <v>42479</v>
      </c>
      <c r="D172" s="66">
        <f t="shared" si="23"/>
        <v>4</v>
      </c>
      <c r="E172" s="66">
        <f t="shared" si="24"/>
        <v>2016</v>
      </c>
      <c r="F172" s="23">
        <f t="shared" si="21"/>
        <v>6</v>
      </c>
      <c r="G172" s="24" t="str">
        <f t="shared" si="29"/>
        <v>MAMI</v>
      </c>
      <c r="H172" s="67">
        <v>1415</v>
      </c>
      <c r="I172" s="5" t="s">
        <v>171</v>
      </c>
      <c r="J172" s="70" t="s">
        <v>99</v>
      </c>
      <c r="K172" s="70" t="s">
        <v>99</v>
      </c>
      <c r="M172" s="69">
        <f t="shared" si="25"/>
        <v>1415</v>
      </c>
      <c r="N172" s="19">
        <f t="shared" si="26"/>
        <v>0</v>
      </c>
      <c r="O172" s="20">
        <f t="shared" si="27"/>
        <v>1415</v>
      </c>
      <c r="AB172" s="15"/>
    </row>
    <row r="173" spans="1:28" x14ac:dyDescent="0.25">
      <c r="A173" s="1" t="s">
        <v>491</v>
      </c>
      <c r="B173" s="2" t="s">
        <v>492</v>
      </c>
      <c r="C173" s="31">
        <v>42479</v>
      </c>
      <c r="D173" s="66">
        <f t="shared" si="23"/>
        <v>4</v>
      </c>
      <c r="E173" s="66">
        <f t="shared" si="24"/>
        <v>2016</v>
      </c>
      <c r="F173" s="23">
        <f t="shared" si="21"/>
        <v>6</v>
      </c>
      <c r="G173" s="24" t="str">
        <f t="shared" si="29"/>
        <v>MAMI</v>
      </c>
      <c r="H173" s="67">
        <v>2381.4499999999998</v>
      </c>
      <c r="I173" s="5" t="s">
        <v>171</v>
      </c>
      <c r="J173" s="70" t="s">
        <v>99</v>
      </c>
      <c r="K173" s="70" t="s">
        <v>99</v>
      </c>
      <c r="M173" s="69">
        <f t="shared" si="25"/>
        <v>2381.4499999999998</v>
      </c>
      <c r="N173" s="19">
        <f t="shared" si="26"/>
        <v>0</v>
      </c>
      <c r="O173" s="20">
        <f t="shared" si="27"/>
        <v>2381.4499999999998</v>
      </c>
      <c r="AB173" s="15"/>
    </row>
    <row r="174" spans="1:28" x14ac:dyDescent="0.25">
      <c r="A174" s="1" t="s">
        <v>493</v>
      </c>
      <c r="B174" s="2" t="s">
        <v>494</v>
      </c>
      <c r="C174" s="31">
        <v>42479</v>
      </c>
      <c r="D174" s="66">
        <f t="shared" si="23"/>
        <v>4</v>
      </c>
      <c r="E174" s="66">
        <f t="shared" si="24"/>
        <v>2016</v>
      </c>
      <c r="F174" s="23">
        <f t="shared" si="21"/>
        <v>6</v>
      </c>
      <c r="G174" s="24" t="str">
        <f t="shared" si="29"/>
        <v>TEOS</v>
      </c>
      <c r="H174" s="67">
        <v>611.77</v>
      </c>
      <c r="I174" s="5" t="s">
        <v>171</v>
      </c>
      <c r="J174" s="70" t="s">
        <v>99</v>
      </c>
      <c r="K174" s="70" t="s">
        <v>99</v>
      </c>
      <c r="M174" s="69">
        <f t="shared" si="25"/>
        <v>611.77</v>
      </c>
      <c r="N174" s="19">
        <f t="shared" si="26"/>
        <v>0</v>
      </c>
      <c r="O174" s="20">
        <f t="shared" si="27"/>
        <v>611.77</v>
      </c>
      <c r="AB174" s="15"/>
    </row>
    <row r="175" spans="1:28" x14ac:dyDescent="0.25">
      <c r="A175" s="1" t="s">
        <v>495</v>
      </c>
      <c r="B175" s="2" t="s">
        <v>81</v>
      </c>
      <c r="C175" s="31">
        <v>42480</v>
      </c>
      <c r="D175" s="66">
        <f t="shared" si="23"/>
        <v>4</v>
      </c>
      <c r="E175" s="66">
        <f t="shared" si="24"/>
        <v>2016</v>
      </c>
      <c r="F175" s="23">
        <f t="shared" si="21"/>
        <v>15</v>
      </c>
      <c r="G175" s="24" t="str">
        <f t="shared" si="29"/>
        <v>BAULE VOLANTE</v>
      </c>
      <c r="H175" s="67">
        <v>4255</v>
      </c>
      <c r="I175" s="5" t="s">
        <v>171</v>
      </c>
      <c r="J175" s="70" t="s">
        <v>99</v>
      </c>
      <c r="K175" s="70" t="s">
        <v>99</v>
      </c>
      <c r="M175" s="69">
        <f t="shared" si="25"/>
        <v>4255</v>
      </c>
      <c r="N175" s="19">
        <f t="shared" si="26"/>
        <v>0</v>
      </c>
      <c r="O175" s="20">
        <f t="shared" si="27"/>
        <v>4255</v>
      </c>
      <c r="AB175" s="15"/>
    </row>
    <row r="176" spans="1:28" x14ac:dyDescent="0.25">
      <c r="A176" s="1" t="s">
        <v>496</v>
      </c>
      <c r="B176" s="2" t="s">
        <v>77</v>
      </c>
      <c r="C176" s="31">
        <v>42487</v>
      </c>
      <c r="D176" s="66">
        <f t="shared" si="23"/>
        <v>4</v>
      </c>
      <c r="E176" s="66">
        <f t="shared" si="24"/>
        <v>2016</v>
      </c>
      <c r="F176" s="23">
        <f t="shared" si="21"/>
        <v>14</v>
      </c>
      <c r="G176" s="24" t="str">
        <f t="shared" si="29"/>
        <v>ARGAN ITALIA</v>
      </c>
      <c r="H176" s="67">
        <v>1836</v>
      </c>
      <c r="I176" s="5" t="s">
        <v>171</v>
      </c>
      <c r="J176" s="70" t="s">
        <v>99</v>
      </c>
      <c r="K176" s="70" t="s">
        <v>99</v>
      </c>
      <c r="M176" s="69">
        <f t="shared" si="25"/>
        <v>1836</v>
      </c>
      <c r="N176" s="19">
        <f t="shared" si="26"/>
        <v>0</v>
      </c>
      <c r="O176" s="20">
        <f t="shared" si="27"/>
        <v>1836</v>
      </c>
      <c r="AB176" s="15"/>
    </row>
    <row r="177" spans="1:28" x14ac:dyDescent="0.25">
      <c r="A177" s="1" t="s">
        <v>497</v>
      </c>
      <c r="B177" s="2" t="s">
        <v>81</v>
      </c>
      <c r="C177" s="31">
        <v>42487</v>
      </c>
      <c r="D177" s="66">
        <f t="shared" si="23"/>
        <v>4</v>
      </c>
      <c r="E177" s="66">
        <f t="shared" si="24"/>
        <v>2016</v>
      </c>
      <c r="F177" s="23">
        <f t="shared" si="21"/>
        <v>15</v>
      </c>
      <c r="G177" s="24" t="str">
        <f t="shared" si="29"/>
        <v>BAULE VOLANTE</v>
      </c>
      <c r="H177" s="67">
        <v>785</v>
      </c>
      <c r="I177" s="5" t="s">
        <v>171</v>
      </c>
      <c r="J177" s="70" t="s">
        <v>99</v>
      </c>
      <c r="K177" s="70" t="s">
        <v>99</v>
      </c>
      <c r="M177" s="69">
        <f t="shared" si="25"/>
        <v>785</v>
      </c>
      <c r="N177" s="19">
        <f t="shared" si="26"/>
        <v>0</v>
      </c>
      <c r="O177" s="20">
        <f t="shared" si="27"/>
        <v>785</v>
      </c>
      <c r="AB177" s="15"/>
    </row>
    <row r="178" spans="1:28" x14ac:dyDescent="0.25">
      <c r="A178" s="1" t="s">
        <v>498</v>
      </c>
      <c r="B178" s="2" t="s">
        <v>499</v>
      </c>
      <c r="C178" s="31">
        <v>42487</v>
      </c>
      <c r="D178" s="66">
        <f t="shared" si="23"/>
        <v>4</v>
      </c>
      <c r="E178" s="66">
        <f t="shared" si="24"/>
        <v>2016</v>
      </c>
      <c r="F178" s="23">
        <f t="shared" si="21"/>
        <v>14</v>
      </c>
      <c r="G178" s="24" t="str">
        <f t="shared" si="29"/>
        <v>GREENPROJECT</v>
      </c>
      <c r="H178" s="67">
        <v>1972</v>
      </c>
      <c r="I178" s="5" t="s">
        <v>171</v>
      </c>
      <c r="J178" s="70" t="s">
        <v>99</v>
      </c>
      <c r="K178" s="70" t="s">
        <v>99</v>
      </c>
      <c r="M178" s="69">
        <f t="shared" si="25"/>
        <v>1972</v>
      </c>
      <c r="N178" s="19">
        <f t="shared" si="26"/>
        <v>0</v>
      </c>
      <c r="O178" s="20">
        <f t="shared" si="27"/>
        <v>1972</v>
      </c>
      <c r="AB178" s="15"/>
    </row>
    <row r="179" spans="1:28" x14ac:dyDescent="0.25">
      <c r="A179" s="1" t="s">
        <v>500</v>
      </c>
      <c r="B179" s="2" t="s">
        <v>198</v>
      </c>
      <c r="C179" s="31">
        <v>42487</v>
      </c>
      <c r="D179" s="66">
        <f t="shared" si="23"/>
        <v>4</v>
      </c>
      <c r="E179" s="66">
        <f t="shared" si="24"/>
        <v>2016</v>
      </c>
      <c r="F179" s="23">
        <f t="shared" si="21"/>
        <v>18</v>
      </c>
      <c r="G179" s="24" t="str">
        <f t="shared" si="29"/>
        <v>OFFICINA NATURAE</v>
      </c>
      <c r="H179" s="67">
        <v>1660</v>
      </c>
      <c r="I179" s="5" t="s">
        <v>171</v>
      </c>
      <c r="J179" s="70" t="s">
        <v>99</v>
      </c>
      <c r="K179" s="70" t="s">
        <v>99</v>
      </c>
      <c r="M179" s="69">
        <f t="shared" si="25"/>
        <v>1660</v>
      </c>
      <c r="N179" s="19">
        <f t="shared" si="26"/>
        <v>0</v>
      </c>
      <c r="O179" s="20">
        <f t="shared" si="27"/>
        <v>1660</v>
      </c>
      <c r="AB179" s="15"/>
    </row>
    <row r="180" spans="1:28" x14ac:dyDescent="0.25">
      <c r="A180" s="1" t="s">
        <v>501</v>
      </c>
      <c r="B180" s="2" t="s">
        <v>82</v>
      </c>
      <c r="C180" s="31">
        <v>42487</v>
      </c>
      <c r="D180" s="66">
        <f t="shared" si="23"/>
        <v>4</v>
      </c>
      <c r="E180" s="66">
        <f t="shared" si="24"/>
        <v>2016</v>
      </c>
      <c r="F180" s="23">
        <f t="shared" si="21"/>
        <v>13</v>
      </c>
      <c r="G180" s="24" t="str">
        <f t="shared" si="29"/>
        <v>VERDESATIVA</v>
      </c>
      <c r="H180" s="67">
        <v>1970</v>
      </c>
      <c r="I180" s="5" t="s">
        <v>171</v>
      </c>
      <c r="J180" s="70" t="s">
        <v>99</v>
      </c>
      <c r="K180" s="70" t="s">
        <v>99</v>
      </c>
      <c r="M180" s="69">
        <f t="shared" si="25"/>
        <v>1970</v>
      </c>
      <c r="N180" s="19">
        <f t="shared" si="26"/>
        <v>0</v>
      </c>
      <c r="O180" s="20">
        <f t="shared" si="27"/>
        <v>1970</v>
      </c>
      <c r="AB180" s="15"/>
    </row>
    <row r="181" spans="1:28" x14ac:dyDescent="0.25">
      <c r="A181" s="1" t="s">
        <v>502</v>
      </c>
      <c r="B181" s="2" t="s">
        <v>503</v>
      </c>
      <c r="C181" s="31">
        <v>42489</v>
      </c>
      <c r="D181" s="66">
        <f t="shared" si="23"/>
        <v>4</v>
      </c>
      <c r="E181" s="66">
        <f t="shared" si="24"/>
        <v>2016</v>
      </c>
      <c r="F181" s="23">
        <f t="shared" si="21"/>
        <v>10</v>
      </c>
      <c r="G181" s="24" t="str">
        <f t="shared" si="29"/>
        <v>DR TAFFI</v>
      </c>
      <c r="H181" s="67">
        <v>5150.8500000000004</v>
      </c>
      <c r="I181" s="5" t="s">
        <v>171</v>
      </c>
      <c r="J181" s="70" t="s">
        <v>99</v>
      </c>
      <c r="K181" s="70" t="s">
        <v>99</v>
      </c>
      <c r="M181" s="69">
        <f t="shared" si="25"/>
        <v>5150.8500000000004</v>
      </c>
      <c r="N181" s="19">
        <f t="shared" si="26"/>
        <v>0</v>
      </c>
      <c r="O181" s="20">
        <f t="shared" si="27"/>
        <v>5150.8500000000004</v>
      </c>
      <c r="AB181" s="15"/>
    </row>
    <row r="182" spans="1:28" x14ac:dyDescent="0.25">
      <c r="A182" s="1" t="s">
        <v>504</v>
      </c>
      <c r="B182" s="2" t="s">
        <v>505</v>
      </c>
      <c r="C182" s="31">
        <v>42489</v>
      </c>
      <c r="D182" s="66">
        <f t="shared" si="23"/>
        <v>4</v>
      </c>
      <c r="E182" s="66">
        <f t="shared" si="24"/>
        <v>2016</v>
      </c>
      <c r="F182" s="23">
        <f t="shared" si="21"/>
        <v>10</v>
      </c>
      <c r="G182" s="24" t="str">
        <f t="shared" si="29"/>
        <v>PROGEASS</v>
      </c>
      <c r="H182" s="67">
        <v>20000</v>
      </c>
      <c r="I182" s="5" t="s">
        <v>1</v>
      </c>
      <c r="J182" s="6" t="s">
        <v>506</v>
      </c>
      <c r="K182" s="6">
        <v>329</v>
      </c>
      <c r="M182" s="69">
        <f t="shared" si="25"/>
        <v>20000</v>
      </c>
      <c r="N182" s="19">
        <f t="shared" si="26"/>
        <v>0</v>
      </c>
      <c r="O182" s="20">
        <f t="shared" si="27"/>
        <v>20000</v>
      </c>
      <c r="AB182" s="15"/>
    </row>
    <row r="183" spans="1:28" x14ac:dyDescent="0.25">
      <c r="A183" s="1" t="s">
        <v>507</v>
      </c>
      <c r="B183" s="2" t="s">
        <v>458</v>
      </c>
      <c r="C183" s="31">
        <v>42492</v>
      </c>
      <c r="D183" s="66">
        <f t="shared" si="23"/>
        <v>5</v>
      </c>
      <c r="E183" s="66">
        <f t="shared" si="24"/>
        <v>2016</v>
      </c>
      <c r="F183" s="23">
        <f t="shared" si="21"/>
        <v>8</v>
      </c>
      <c r="G183" s="24" t="str">
        <f t="shared" si="29"/>
        <v>BENSOS</v>
      </c>
      <c r="H183" s="67">
        <v>480</v>
      </c>
      <c r="I183" s="5" t="s">
        <v>171</v>
      </c>
      <c r="J183" s="70" t="s">
        <v>99</v>
      </c>
      <c r="K183" s="70" t="s">
        <v>99</v>
      </c>
      <c r="M183" s="69">
        <f t="shared" si="25"/>
        <v>480</v>
      </c>
      <c r="N183" s="19">
        <f t="shared" si="26"/>
        <v>0</v>
      </c>
      <c r="O183" s="20">
        <f t="shared" si="27"/>
        <v>480</v>
      </c>
      <c r="AB183" s="15"/>
    </row>
    <row r="184" spans="1:28" x14ac:dyDescent="0.25">
      <c r="A184" s="1" t="s">
        <v>508</v>
      </c>
      <c r="B184" s="2" t="s">
        <v>509</v>
      </c>
      <c r="C184" s="31">
        <v>42492</v>
      </c>
      <c r="D184" s="66">
        <f t="shared" si="23"/>
        <v>5</v>
      </c>
      <c r="E184" s="66">
        <f t="shared" si="24"/>
        <v>2016</v>
      </c>
      <c r="F184" s="23">
        <f t="shared" si="21"/>
        <v>13</v>
      </c>
      <c r="G184" s="24" t="str">
        <f t="shared" si="29"/>
        <v>BOLGHERELLO</v>
      </c>
      <c r="H184" s="67">
        <v>3144</v>
      </c>
      <c r="I184" s="5" t="s">
        <v>171</v>
      </c>
      <c r="J184" s="70" t="s">
        <v>99</v>
      </c>
      <c r="K184" s="70" t="s">
        <v>99</v>
      </c>
      <c r="M184" s="69">
        <f t="shared" si="25"/>
        <v>3144</v>
      </c>
      <c r="N184" s="19">
        <f t="shared" si="26"/>
        <v>0</v>
      </c>
      <c r="O184" s="20">
        <f t="shared" si="27"/>
        <v>3144</v>
      </c>
      <c r="AB184" s="15"/>
    </row>
    <row r="185" spans="1:28" x14ac:dyDescent="0.25">
      <c r="A185" s="1" t="s">
        <v>510</v>
      </c>
      <c r="B185" s="2" t="s">
        <v>511</v>
      </c>
      <c r="C185" s="31">
        <v>42492</v>
      </c>
      <c r="D185" s="66">
        <f t="shared" si="23"/>
        <v>5</v>
      </c>
      <c r="E185" s="66">
        <f t="shared" si="24"/>
        <v>2016</v>
      </c>
      <c r="F185" s="23">
        <f t="shared" si="21"/>
        <v>5</v>
      </c>
      <c r="G185" s="24" t="str">
        <f t="shared" si="29"/>
        <v>BTE</v>
      </c>
      <c r="H185" s="67">
        <v>5400</v>
      </c>
      <c r="I185" s="5" t="s">
        <v>171</v>
      </c>
      <c r="J185" s="70" t="s">
        <v>99</v>
      </c>
      <c r="K185" s="70" t="s">
        <v>99</v>
      </c>
      <c r="M185" s="69">
        <f t="shared" si="25"/>
        <v>5400</v>
      </c>
      <c r="N185" s="19">
        <f t="shared" si="26"/>
        <v>0</v>
      </c>
      <c r="O185" s="20">
        <f t="shared" si="27"/>
        <v>5400</v>
      </c>
      <c r="AB185" s="15"/>
    </row>
    <row r="186" spans="1:28" x14ac:dyDescent="0.25">
      <c r="A186" s="1" t="s">
        <v>512</v>
      </c>
      <c r="B186" s="2" t="s">
        <v>513</v>
      </c>
      <c r="C186" s="31">
        <v>42492</v>
      </c>
      <c r="D186" s="66">
        <f t="shared" si="23"/>
        <v>5</v>
      </c>
      <c r="E186" s="66">
        <f t="shared" si="24"/>
        <v>2016</v>
      </c>
      <c r="F186" s="23">
        <f t="shared" si="21"/>
        <v>6</v>
      </c>
      <c r="G186" s="24" t="str">
        <f t="shared" si="29"/>
        <v>VEMA</v>
      </c>
      <c r="H186" s="67">
        <v>501.5</v>
      </c>
      <c r="I186" s="5" t="s">
        <v>171</v>
      </c>
      <c r="J186" s="70" t="s">
        <v>99</v>
      </c>
      <c r="K186" s="70" t="s">
        <v>99</v>
      </c>
      <c r="M186" s="69">
        <f t="shared" si="25"/>
        <v>501.5</v>
      </c>
      <c r="N186" s="19">
        <f t="shared" si="26"/>
        <v>0</v>
      </c>
      <c r="O186" s="20">
        <f t="shared" si="27"/>
        <v>501.5</v>
      </c>
      <c r="AB186" s="15"/>
    </row>
    <row r="187" spans="1:28" x14ac:dyDescent="0.25">
      <c r="A187" s="1" t="s">
        <v>514</v>
      </c>
      <c r="B187" s="2" t="s">
        <v>515</v>
      </c>
      <c r="C187" s="31">
        <v>42492</v>
      </c>
      <c r="D187" s="66">
        <f t="shared" si="23"/>
        <v>5</v>
      </c>
      <c r="E187" s="66">
        <f t="shared" si="24"/>
        <v>2016</v>
      </c>
      <c r="F187" s="23">
        <f t="shared" si="21"/>
        <v>11</v>
      </c>
      <c r="G187" s="24" t="str">
        <f t="shared" si="29"/>
        <v>VISIONOVA</v>
      </c>
      <c r="H187" s="67">
        <v>1500</v>
      </c>
      <c r="I187" s="5" t="s">
        <v>1</v>
      </c>
      <c r="J187" s="70" t="s">
        <v>99</v>
      </c>
      <c r="K187" s="70" t="s">
        <v>99</v>
      </c>
      <c r="M187" s="69">
        <f t="shared" si="25"/>
        <v>1500</v>
      </c>
      <c r="N187" s="19">
        <f t="shared" si="26"/>
        <v>0</v>
      </c>
      <c r="O187" s="20">
        <f t="shared" si="27"/>
        <v>1500</v>
      </c>
      <c r="AB187" s="15"/>
    </row>
    <row r="188" spans="1:28" x14ac:dyDescent="0.25">
      <c r="A188" s="1" t="s">
        <v>516</v>
      </c>
      <c r="B188" s="2" t="s">
        <v>517</v>
      </c>
      <c r="C188" s="31">
        <v>42492</v>
      </c>
      <c r="D188" s="66">
        <f t="shared" si="23"/>
        <v>5</v>
      </c>
      <c r="E188" s="66">
        <f t="shared" si="24"/>
        <v>2016</v>
      </c>
      <c r="F188" s="23">
        <f t="shared" si="21"/>
        <v>11</v>
      </c>
      <c r="G188" s="24" t="str">
        <f t="shared" si="29"/>
        <v>VISIONOVA</v>
      </c>
      <c r="H188" s="67">
        <v>1200</v>
      </c>
      <c r="I188" s="5" t="s">
        <v>1</v>
      </c>
      <c r="J188" s="70" t="s">
        <v>99</v>
      </c>
      <c r="K188" s="70" t="s">
        <v>99</v>
      </c>
      <c r="M188" s="69">
        <f t="shared" si="25"/>
        <v>1200</v>
      </c>
      <c r="N188" s="19">
        <f t="shared" si="26"/>
        <v>0</v>
      </c>
      <c r="O188" s="20">
        <f t="shared" si="27"/>
        <v>1200</v>
      </c>
      <c r="AB188" s="15"/>
    </row>
    <row r="189" spans="1:28" x14ac:dyDescent="0.25">
      <c r="A189" s="1" t="s">
        <v>518</v>
      </c>
      <c r="B189" s="2" t="s">
        <v>71</v>
      </c>
      <c r="C189" s="31">
        <v>42494</v>
      </c>
      <c r="D189" s="66">
        <f t="shared" si="23"/>
        <v>5</v>
      </c>
      <c r="E189" s="66">
        <f t="shared" si="24"/>
        <v>2016</v>
      </c>
      <c r="F189" s="23">
        <f t="shared" si="21"/>
        <v>16</v>
      </c>
      <c r="G189" s="24" t="str">
        <f t="shared" si="29"/>
        <v>STUDIO MONTINI</v>
      </c>
      <c r="H189" s="67">
        <v>2000</v>
      </c>
      <c r="I189" s="5" t="s">
        <v>1</v>
      </c>
      <c r="J189" s="70" t="s">
        <v>99</v>
      </c>
      <c r="K189" s="70" t="s">
        <v>99</v>
      </c>
      <c r="M189" s="69">
        <f t="shared" si="25"/>
        <v>2000</v>
      </c>
      <c r="N189" s="19">
        <f t="shared" si="26"/>
        <v>0</v>
      </c>
      <c r="O189" s="20">
        <f t="shared" si="27"/>
        <v>2000</v>
      </c>
      <c r="AB189" s="15"/>
    </row>
    <row r="190" spans="1:28" x14ac:dyDescent="0.25">
      <c r="A190" s="1" t="s">
        <v>519</v>
      </c>
      <c r="B190" s="2" t="s">
        <v>520</v>
      </c>
      <c r="C190" s="31">
        <v>42495</v>
      </c>
      <c r="D190" s="66">
        <f t="shared" si="23"/>
        <v>5</v>
      </c>
      <c r="E190" s="66">
        <f t="shared" si="24"/>
        <v>2016</v>
      </c>
      <c r="F190" s="23">
        <f t="shared" si="21"/>
        <v>15</v>
      </c>
      <c r="G190" s="24" t="str">
        <f t="shared" si="29"/>
        <v>LEGLER ITALIA</v>
      </c>
      <c r="H190" s="67">
        <v>2935.22</v>
      </c>
      <c r="I190" s="5" t="s">
        <v>171</v>
      </c>
      <c r="J190" s="70" t="s">
        <v>99</v>
      </c>
      <c r="K190" s="70" t="s">
        <v>99</v>
      </c>
      <c r="M190" s="69">
        <f t="shared" si="25"/>
        <v>2935.22</v>
      </c>
      <c r="N190" s="19">
        <f t="shared" si="26"/>
        <v>0</v>
      </c>
      <c r="O190" s="20">
        <f t="shared" si="27"/>
        <v>2935.22</v>
      </c>
      <c r="AB190" s="15"/>
    </row>
    <row r="191" spans="1:28" x14ac:dyDescent="0.25">
      <c r="A191" s="1" t="s">
        <v>521</v>
      </c>
      <c r="B191" s="2" t="s">
        <v>522</v>
      </c>
      <c r="C191" s="31">
        <v>42495</v>
      </c>
      <c r="D191" s="66">
        <f t="shared" si="23"/>
        <v>5</v>
      </c>
      <c r="E191" s="66">
        <f t="shared" si="24"/>
        <v>2016</v>
      </c>
      <c r="F191" s="23">
        <f t="shared" ref="F191:F254" si="30">FIND("-",B191,5)</f>
        <v>10</v>
      </c>
      <c r="G191" s="24" t="str">
        <f t="shared" si="29"/>
        <v>SYSTEM 6</v>
      </c>
      <c r="H191" s="67">
        <v>1035</v>
      </c>
      <c r="I191" s="5" t="s">
        <v>1</v>
      </c>
      <c r="J191" s="70" t="s">
        <v>99</v>
      </c>
      <c r="K191" s="70" t="s">
        <v>99</v>
      </c>
      <c r="M191" s="69">
        <f t="shared" si="25"/>
        <v>1035</v>
      </c>
      <c r="N191" s="19">
        <f t="shared" si="26"/>
        <v>0</v>
      </c>
      <c r="O191" s="20">
        <f t="shared" si="27"/>
        <v>1035</v>
      </c>
      <c r="AB191" s="15"/>
    </row>
    <row r="192" spans="1:28" x14ac:dyDescent="0.25">
      <c r="A192" s="1" t="s">
        <v>523</v>
      </c>
      <c r="B192" s="2" t="s">
        <v>524</v>
      </c>
      <c r="C192" s="31">
        <v>42500</v>
      </c>
      <c r="D192" s="66">
        <f t="shared" si="23"/>
        <v>5</v>
      </c>
      <c r="E192" s="66">
        <f t="shared" si="24"/>
        <v>2016</v>
      </c>
      <c r="F192" s="23">
        <f t="shared" si="30"/>
        <v>18</v>
      </c>
      <c r="G192" s="24" t="str">
        <f t="shared" si="29"/>
        <v>AUTOTRASPORTI 3F</v>
      </c>
      <c r="H192" s="67">
        <v>4000</v>
      </c>
      <c r="I192" s="5" t="s">
        <v>1</v>
      </c>
      <c r="J192" s="70" t="s">
        <v>99</v>
      </c>
      <c r="K192" s="70" t="s">
        <v>99</v>
      </c>
      <c r="M192" s="69">
        <f t="shared" si="25"/>
        <v>4000</v>
      </c>
      <c r="N192" s="19">
        <f t="shared" si="26"/>
        <v>0</v>
      </c>
      <c r="O192" s="20">
        <f t="shared" si="27"/>
        <v>4000</v>
      </c>
      <c r="AB192" s="15"/>
    </row>
    <row r="193" spans="1:28" x14ac:dyDescent="0.25">
      <c r="A193" s="1" t="s">
        <v>525</v>
      </c>
      <c r="B193" s="2" t="s">
        <v>526</v>
      </c>
      <c r="C193" s="31">
        <v>42500</v>
      </c>
      <c r="D193" s="66">
        <f t="shared" si="23"/>
        <v>5</v>
      </c>
      <c r="E193" s="66">
        <f t="shared" si="24"/>
        <v>2016</v>
      </c>
      <c r="F193" s="23">
        <f t="shared" si="30"/>
        <v>17</v>
      </c>
      <c r="G193" s="24" t="str">
        <f t="shared" si="29"/>
        <v>PRO MUSIC STORE</v>
      </c>
      <c r="H193" s="67">
        <v>162.30000000000001</v>
      </c>
      <c r="I193" s="5" t="s">
        <v>171</v>
      </c>
      <c r="J193" s="70" t="s">
        <v>99</v>
      </c>
      <c r="K193" s="70" t="s">
        <v>99</v>
      </c>
      <c r="M193" s="69">
        <f t="shared" si="25"/>
        <v>162.30000000000001</v>
      </c>
      <c r="N193" s="19">
        <f t="shared" si="26"/>
        <v>0</v>
      </c>
      <c r="O193" s="20">
        <f t="shared" si="27"/>
        <v>162.30000000000001</v>
      </c>
      <c r="AB193" s="15"/>
    </row>
    <row r="194" spans="1:28" x14ac:dyDescent="0.25">
      <c r="A194" s="1" t="s">
        <v>527</v>
      </c>
      <c r="B194" s="2" t="s">
        <v>528</v>
      </c>
      <c r="C194" s="31">
        <v>42500</v>
      </c>
      <c r="D194" s="66">
        <f t="shared" ref="D194:D257" si="31">MONTH(C194)</f>
        <v>5</v>
      </c>
      <c r="E194" s="66">
        <f t="shared" ref="E194:E257" si="32">YEAR(C194)</f>
        <v>2016</v>
      </c>
      <c r="F194" s="23">
        <f t="shared" si="30"/>
        <v>22</v>
      </c>
      <c r="G194" s="24" t="str">
        <f t="shared" si="29"/>
        <v>SPAZIO GIARDINO FIAM</v>
      </c>
      <c r="H194" s="67">
        <v>1000</v>
      </c>
      <c r="I194" s="5" t="s">
        <v>171</v>
      </c>
      <c r="J194" s="70" t="s">
        <v>99</v>
      </c>
      <c r="K194" s="70" t="s">
        <v>99</v>
      </c>
      <c r="M194" s="69">
        <f t="shared" si="25"/>
        <v>1000</v>
      </c>
      <c r="N194" s="19">
        <f t="shared" si="26"/>
        <v>0</v>
      </c>
      <c r="O194" s="20">
        <f t="shared" si="27"/>
        <v>1000</v>
      </c>
      <c r="AB194" s="15"/>
    </row>
    <row r="195" spans="1:28" x14ac:dyDescent="0.25">
      <c r="A195" s="1" t="s">
        <v>529</v>
      </c>
      <c r="B195" s="2" t="s">
        <v>530</v>
      </c>
      <c r="C195" s="31">
        <v>42500</v>
      </c>
      <c r="D195" s="66">
        <f t="shared" si="31"/>
        <v>5</v>
      </c>
      <c r="E195" s="66">
        <f t="shared" si="32"/>
        <v>2016</v>
      </c>
      <c r="F195" s="23">
        <f t="shared" si="30"/>
        <v>13</v>
      </c>
      <c r="G195" s="24" t="str">
        <f t="shared" si="29"/>
        <v>ZAC SISTEMI</v>
      </c>
      <c r="H195" s="67">
        <v>1000</v>
      </c>
      <c r="I195" s="5" t="s">
        <v>171</v>
      </c>
      <c r="J195" s="70" t="s">
        <v>99</v>
      </c>
      <c r="K195" s="70" t="s">
        <v>99</v>
      </c>
      <c r="M195" s="69">
        <f t="shared" ref="M195:M258" si="33">+H195</f>
        <v>1000</v>
      </c>
      <c r="N195" s="19">
        <f t="shared" ref="N195:N258" si="34">+SUM(P195:R195)</f>
        <v>0</v>
      </c>
      <c r="O195" s="20">
        <f t="shared" ref="O195:O258" si="35">+M195-N195</f>
        <v>1000</v>
      </c>
      <c r="AB195" s="15"/>
    </row>
    <row r="196" spans="1:28" x14ac:dyDescent="0.25">
      <c r="A196" s="1" t="s">
        <v>531</v>
      </c>
      <c r="B196" s="2" t="s">
        <v>532</v>
      </c>
      <c r="C196" s="31">
        <v>42501</v>
      </c>
      <c r="D196" s="66">
        <f t="shared" si="31"/>
        <v>5</v>
      </c>
      <c r="E196" s="66">
        <f t="shared" si="32"/>
        <v>2016</v>
      </c>
      <c r="F196" s="23">
        <f t="shared" si="30"/>
        <v>9</v>
      </c>
      <c r="G196" s="24" t="str">
        <f t="shared" si="29"/>
        <v>ALTARES</v>
      </c>
      <c r="H196" s="67">
        <v>1312.5</v>
      </c>
      <c r="I196" s="5" t="s">
        <v>171</v>
      </c>
      <c r="J196" s="70" t="s">
        <v>99</v>
      </c>
      <c r="K196" s="70" t="s">
        <v>99</v>
      </c>
      <c r="M196" s="69">
        <f t="shared" si="33"/>
        <v>1312.5</v>
      </c>
      <c r="N196" s="19">
        <f t="shared" si="34"/>
        <v>0</v>
      </c>
      <c r="O196" s="20">
        <f t="shared" si="35"/>
        <v>1312.5</v>
      </c>
      <c r="AB196" s="15"/>
    </row>
    <row r="197" spans="1:28" x14ac:dyDescent="0.25">
      <c r="A197" s="1" t="s">
        <v>533</v>
      </c>
      <c r="B197" s="2" t="s">
        <v>534</v>
      </c>
      <c r="C197" s="31">
        <v>42501</v>
      </c>
      <c r="D197" s="66">
        <f t="shared" si="31"/>
        <v>5</v>
      </c>
      <c r="E197" s="66">
        <f t="shared" si="32"/>
        <v>2016</v>
      </c>
      <c r="F197" s="23">
        <f t="shared" si="30"/>
        <v>22</v>
      </c>
      <c r="G197" s="24" t="str">
        <f t="shared" si="29"/>
        <v>ARCH/ LESIOLI MICHEL</v>
      </c>
      <c r="H197" s="67">
        <v>380</v>
      </c>
      <c r="I197" s="5" t="s">
        <v>1</v>
      </c>
      <c r="J197" s="70" t="s">
        <v>99</v>
      </c>
      <c r="K197" s="70" t="s">
        <v>99</v>
      </c>
      <c r="M197" s="69">
        <f t="shared" si="33"/>
        <v>380</v>
      </c>
      <c r="N197" s="19">
        <f t="shared" si="34"/>
        <v>0</v>
      </c>
      <c r="O197" s="20">
        <f t="shared" si="35"/>
        <v>380</v>
      </c>
      <c r="AB197" s="15"/>
    </row>
    <row r="198" spans="1:28" x14ac:dyDescent="0.25">
      <c r="A198" s="1" t="s">
        <v>535</v>
      </c>
      <c r="B198" s="2" t="s">
        <v>536</v>
      </c>
      <c r="C198" s="31">
        <v>42501</v>
      </c>
      <c r="D198" s="66">
        <f t="shared" si="31"/>
        <v>5</v>
      </c>
      <c r="E198" s="66">
        <f t="shared" si="32"/>
        <v>2016</v>
      </c>
      <c r="F198" s="23">
        <f t="shared" si="30"/>
        <v>17</v>
      </c>
      <c r="G198" s="24" t="str">
        <f t="shared" si="29"/>
        <v>CARPELLA PIETRO</v>
      </c>
      <c r="H198" s="67">
        <v>7705</v>
      </c>
      <c r="I198" s="5" t="s">
        <v>1</v>
      </c>
      <c r="J198" s="70" t="s">
        <v>99</v>
      </c>
      <c r="K198" s="70" t="s">
        <v>99</v>
      </c>
      <c r="M198" s="69">
        <f t="shared" si="33"/>
        <v>7705</v>
      </c>
      <c r="N198" s="19">
        <f t="shared" si="34"/>
        <v>0</v>
      </c>
      <c r="O198" s="20">
        <f t="shared" si="35"/>
        <v>7705</v>
      </c>
      <c r="AB198" s="15"/>
    </row>
    <row r="199" spans="1:28" x14ac:dyDescent="0.25">
      <c r="A199" s="1" t="s">
        <v>537</v>
      </c>
      <c r="B199" s="2" t="s">
        <v>538</v>
      </c>
      <c r="C199" s="31">
        <v>42501</v>
      </c>
      <c r="D199" s="66">
        <f t="shared" si="31"/>
        <v>5</v>
      </c>
      <c r="E199" s="66">
        <f t="shared" si="32"/>
        <v>2016</v>
      </c>
      <c r="F199" s="23">
        <f t="shared" si="30"/>
        <v>10</v>
      </c>
      <c r="G199" s="24" t="str">
        <f t="shared" si="29"/>
        <v>EDLGHEDI</v>
      </c>
      <c r="H199" s="67">
        <v>6700</v>
      </c>
      <c r="I199" s="5" t="s">
        <v>2</v>
      </c>
      <c r="J199" s="70" t="s">
        <v>99</v>
      </c>
      <c r="K199" s="70" t="s">
        <v>99</v>
      </c>
      <c r="M199" s="69">
        <f t="shared" si="33"/>
        <v>6700</v>
      </c>
      <c r="N199" s="19">
        <f t="shared" si="34"/>
        <v>0</v>
      </c>
      <c r="O199" s="20">
        <f t="shared" si="35"/>
        <v>6700</v>
      </c>
      <c r="AB199" s="15"/>
    </row>
    <row r="200" spans="1:28" x14ac:dyDescent="0.25">
      <c r="A200" s="1" t="s">
        <v>539</v>
      </c>
      <c r="B200" s="2" t="s">
        <v>540</v>
      </c>
      <c r="C200" s="31">
        <v>42501</v>
      </c>
      <c r="D200" s="66">
        <f t="shared" si="31"/>
        <v>5</v>
      </c>
      <c r="E200" s="66">
        <f t="shared" si="32"/>
        <v>2016</v>
      </c>
      <c r="F200" s="23">
        <f t="shared" si="30"/>
        <v>17</v>
      </c>
      <c r="G200" s="24" t="str">
        <f t="shared" si="29"/>
        <v>ELETTRICA FABER</v>
      </c>
      <c r="H200" s="67">
        <v>13000</v>
      </c>
      <c r="I200" s="5" t="s">
        <v>2</v>
      </c>
      <c r="J200" s="70" t="s">
        <v>99</v>
      </c>
      <c r="K200" s="70" t="s">
        <v>99</v>
      </c>
      <c r="M200" s="69">
        <f t="shared" si="33"/>
        <v>13000</v>
      </c>
      <c r="N200" s="19">
        <f t="shared" si="34"/>
        <v>0</v>
      </c>
      <c r="O200" s="20">
        <f t="shared" si="35"/>
        <v>13000</v>
      </c>
      <c r="AB200" s="15"/>
    </row>
    <row r="201" spans="1:28" x14ac:dyDescent="0.25">
      <c r="A201" s="1" t="s">
        <v>541</v>
      </c>
      <c r="B201" s="2" t="s">
        <v>542</v>
      </c>
      <c r="C201" s="31">
        <v>42501</v>
      </c>
      <c r="D201" s="66">
        <f t="shared" si="31"/>
        <v>5</v>
      </c>
      <c r="E201" s="66">
        <f t="shared" si="32"/>
        <v>2016</v>
      </c>
      <c r="F201" s="23">
        <f t="shared" si="30"/>
        <v>12</v>
      </c>
      <c r="G201" s="24" t="str">
        <f t="shared" si="29"/>
        <v>EUROSINTEX</v>
      </c>
      <c r="H201" s="67">
        <v>35000</v>
      </c>
      <c r="I201" s="5" t="s">
        <v>171</v>
      </c>
      <c r="J201" s="70" t="s">
        <v>99</v>
      </c>
      <c r="K201" s="70" t="s">
        <v>99</v>
      </c>
      <c r="M201" s="69">
        <f t="shared" si="33"/>
        <v>35000</v>
      </c>
      <c r="N201" s="19">
        <f t="shared" si="34"/>
        <v>0</v>
      </c>
      <c r="O201" s="20">
        <f t="shared" si="35"/>
        <v>35000</v>
      </c>
      <c r="AB201" s="15"/>
    </row>
    <row r="202" spans="1:28" x14ac:dyDescent="0.25">
      <c r="A202" s="1" t="s">
        <v>543</v>
      </c>
      <c r="B202" s="2" t="s">
        <v>544</v>
      </c>
      <c r="C202" s="31">
        <v>42501</v>
      </c>
      <c r="D202" s="66">
        <f t="shared" si="31"/>
        <v>5</v>
      </c>
      <c r="E202" s="66">
        <f t="shared" si="32"/>
        <v>2016</v>
      </c>
      <c r="F202" s="23">
        <f t="shared" si="30"/>
        <v>26</v>
      </c>
      <c r="G202" s="24" t="s">
        <v>417</v>
      </c>
      <c r="H202" s="67">
        <v>7000</v>
      </c>
      <c r="I202" s="5" t="s">
        <v>171</v>
      </c>
      <c r="J202" s="70" t="s">
        <v>99</v>
      </c>
      <c r="K202" s="70" t="s">
        <v>99</v>
      </c>
      <c r="M202" s="69">
        <f t="shared" si="33"/>
        <v>7000</v>
      </c>
      <c r="N202" s="19">
        <f t="shared" si="34"/>
        <v>0</v>
      </c>
      <c r="O202" s="20">
        <f t="shared" si="35"/>
        <v>7000</v>
      </c>
      <c r="AB202" s="15"/>
    </row>
    <row r="203" spans="1:28" x14ac:dyDescent="0.25">
      <c r="A203" s="1" t="s">
        <v>545</v>
      </c>
      <c r="B203" s="2" t="s">
        <v>546</v>
      </c>
      <c r="C203" s="31">
        <v>42501</v>
      </c>
      <c r="D203" s="66">
        <f t="shared" si="31"/>
        <v>5</v>
      </c>
      <c r="E203" s="66">
        <f t="shared" si="32"/>
        <v>2016</v>
      </c>
      <c r="F203" s="23">
        <f t="shared" si="30"/>
        <v>16</v>
      </c>
      <c r="G203" s="24" t="str">
        <f t="shared" ref="G203:G222" si="36">LEFT(B203,F203-2)</f>
        <v>ITALIANA LEGNO</v>
      </c>
      <c r="H203" s="67">
        <v>15490</v>
      </c>
      <c r="I203" s="5" t="s">
        <v>171</v>
      </c>
      <c r="J203" s="70" t="s">
        <v>99</v>
      </c>
      <c r="K203" s="70" t="s">
        <v>99</v>
      </c>
      <c r="M203" s="69">
        <f t="shared" si="33"/>
        <v>15490</v>
      </c>
      <c r="N203" s="19">
        <f t="shared" si="34"/>
        <v>0</v>
      </c>
      <c r="O203" s="20">
        <f t="shared" si="35"/>
        <v>15490</v>
      </c>
      <c r="AB203" s="15"/>
    </row>
    <row r="204" spans="1:28" x14ac:dyDescent="0.25">
      <c r="A204" s="1" t="s">
        <v>547</v>
      </c>
      <c r="B204" s="2" t="s">
        <v>548</v>
      </c>
      <c r="C204" s="31">
        <v>42501</v>
      </c>
      <c r="D204" s="66">
        <f t="shared" si="31"/>
        <v>5</v>
      </c>
      <c r="E204" s="66">
        <f t="shared" si="32"/>
        <v>2016</v>
      </c>
      <c r="F204" s="23">
        <f t="shared" si="30"/>
        <v>14</v>
      </c>
      <c r="G204" s="24" t="str">
        <f t="shared" si="36"/>
        <v>MARINI F/LLI</v>
      </c>
      <c r="H204" s="67">
        <v>3000</v>
      </c>
      <c r="I204" s="5" t="s">
        <v>2</v>
      </c>
      <c r="J204" s="70" t="s">
        <v>99</v>
      </c>
      <c r="K204" s="70" t="s">
        <v>99</v>
      </c>
      <c r="M204" s="69">
        <f t="shared" si="33"/>
        <v>3000</v>
      </c>
      <c r="N204" s="19">
        <f t="shared" si="34"/>
        <v>0</v>
      </c>
      <c r="O204" s="20">
        <f t="shared" si="35"/>
        <v>3000</v>
      </c>
      <c r="AB204" s="15"/>
    </row>
    <row r="205" spans="1:28" x14ac:dyDescent="0.25">
      <c r="A205" s="1" t="s">
        <v>549</v>
      </c>
      <c r="B205" s="2" t="s">
        <v>550</v>
      </c>
      <c r="C205" s="31">
        <v>42501</v>
      </c>
      <c r="D205" s="66">
        <f t="shared" si="31"/>
        <v>5</v>
      </c>
      <c r="E205" s="66">
        <f t="shared" si="32"/>
        <v>2016</v>
      </c>
      <c r="F205" s="23">
        <f t="shared" si="30"/>
        <v>20</v>
      </c>
      <c r="G205" s="24" t="str">
        <f t="shared" si="36"/>
        <v>MATTIUSSI ECOLOGIA</v>
      </c>
      <c r="H205" s="67">
        <v>350</v>
      </c>
      <c r="I205" s="5" t="s">
        <v>171</v>
      </c>
      <c r="J205" s="70" t="s">
        <v>99</v>
      </c>
      <c r="K205" s="70" t="s">
        <v>99</v>
      </c>
      <c r="M205" s="69">
        <f t="shared" si="33"/>
        <v>350</v>
      </c>
      <c r="N205" s="19">
        <f t="shared" si="34"/>
        <v>0</v>
      </c>
      <c r="O205" s="20">
        <f t="shared" si="35"/>
        <v>350</v>
      </c>
      <c r="AB205" s="15"/>
    </row>
    <row r="206" spans="1:28" x14ac:dyDescent="0.25">
      <c r="A206" s="1" t="s">
        <v>551</v>
      </c>
      <c r="B206" s="2" t="s">
        <v>552</v>
      </c>
      <c r="C206" s="31">
        <v>42501</v>
      </c>
      <c r="D206" s="66">
        <f t="shared" si="31"/>
        <v>5</v>
      </c>
      <c r="E206" s="66">
        <f t="shared" si="32"/>
        <v>2016</v>
      </c>
      <c r="F206" s="23">
        <f t="shared" si="30"/>
        <v>11</v>
      </c>
      <c r="G206" s="24" t="str">
        <f t="shared" si="36"/>
        <v>MOR MARIO</v>
      </c>
      <c r="H206" s="67">
        <v>10000</v>
      </c>
      <c r="I206" s="5" t="s">
        <v>2</v>
      </c>
      <c r="J206" s="70" t="s">
        <v>99</v>
      </c>
      <c r="K206" s="70" t="s">
        <v>99</v>
      </c>
      <c r="M206" s="69">
        <f t="shared" si="33"/>
        <v>10000</v>
      </c>
      <c r="N206" s="19">
        <f t="shared" si="34"/>
        <v>0</v>
      </c>
      <c r="O206" s="20">
        <f t="shared" si="35"/>
        <v>10000</v>
      </c>
      <c r="AB206" s="15"/>
    </row>
    <row r="207" spans="1:28" x14ac:dyDescent="0.25">
      <c r="A207" s="1" t="s">
        <v>553</v>
      </c>
      <c r="B207" s="2" t="s">
        <v>554</v>
      </c>
      <c r="C207" s="31">
        <v>42501</v>
      </c>
      <c r="D207" s="66">
        <f t="shared" si="31"/>
        <v>5</v>
      </c>
      <c r="E207" s="66">
        <f t="shared" si="32"/>
        <v>2016</v>
      </c>
      <c r="F207" s="23">
        <f t="shared" si="30"/>
        <v>20</v>
      </c>
      <c r="G207" s="24" t="str">
        <f t="shared" si="36"/>
        <v>RIZZI E LUSSIGNOLI</v>
      </c>
      <c r="H207" s="67">
        <v>5000</v>
      </c>
      <c r="I207" s="5" t="s">
        <v>171</v>
      </c>
      <c r="J207" s="70" t="s">
        <v>99</v>
      </c>
      <c r="K207" s="70" t="s">
        <v>99</v>
      </c>
      <c r="M207" s="69">
        <f t="shared" si="33"/>
        <v>5000</v>
      </c>
      <c r="N207" s="19">
        <f t="shared" si="34"/>
        <v>0</v>
      </c>
      <c r="O207" s="20">
        <f t="shared" si="35"/>
        <v>5000</v>
      </c>
      <c r="AB207" s="15"/>
    </row>
    <row r="208" spans="1:28" x14ac:dyDescent="0.25">
      <c r="A208" s="1" t="s">
        <v>555</v>
      </c>
      <c r="B208" s="2" t="s">
        <v>556</v>
      </c>
      <c r="C208" s="31">
        <v>42501</v>
      </c>
      <c r="D208" s="66">
        <f t="shared" si="31"/>
        <v>5</v>
      </c>
      <c r="E208" s="66">
        <f t="shared" si="32"/>
        <v>2016</v>
      </c>
      <c r="F208" s="23">
        <f t="shared" si="30"/>
        <v>20</v>
      </c>
      <c r="G208" s="24" t="str">
        <f t="shared" si="36"/>
        <v>SERRAMENTI ERREDUE</v>
      </c>
      <c r="H208" s="67">
        <v>3100</v>
      </c>
      <c r="I208" s="5" t="s">
        <v>171</v>
      </c>
      <c r="J208" s="70" t="s">
        <v>99</v>
      </c>
      <c r="K208" s="70" t="s">
        <v>99</v>
      </c>
      <c r="M208" s="69">
        <f t="shared" si="33"/>
        <v>3100</v>
      </c>
      <c r="N208" s="19">
        <f t="shared" si="34"/>
        <v>0</v>
      </c>
      <c r="O208" s="20">
        <f t="shared" si="35"/>
        <v>3100</v>
      </c>
      <c r="AB208" s="15"/>
    </row>
    <row r="209" spans="1:28" x14ac:dyDescent="0.25">
      <c r="A209" s="1" t="s">
        <v>557</v>
      </c>
      <c r="B209" s="2" t="s">
        <v>558</v>
      </c>
      <c r="C209" s="31">
        <v>42501</v>
      </c>
      <c r="D209" s="66">
        <f t="shared" si="31"/>
        <v>5</v>
      </c>
      <c r="E209" s="66">
        <f t="shared" si="32"/>
        <v>2016</v>
      </c>
      <c r="F209" s="23">
        <f t="shared" si="30"/>
        <v>10</v>
      </c>
      <c r="G209" s="24" t="str">
        <f t="shared" si="36"/>
        <v>SYSTEM 6</v>
      </c>
      <c r="H209" s="67">
        <v>560</v>
      </c>
      <c r="I209" s="5" t="s">
        <v>171</v>
      </c>
      <c r="J209" s="70" t="s">
        <v>99</v>
      </c>
      <c r="K209" s="70" t="s">
        <v>99</v>
      </c>
      <c r="M209" s="69">
        <f t="shared" si="33"/>
        <v>560</v>
      </c>
      <c r="N209" s="19">
        <f t="shared" si="34"/>
        <v>0</v>
      </c>
      <c r="O209" s="20">
        <f t="shared" si="35"/>
        <v>560</v>
      </c>
      <c r="AB209" s="15"/>
    </row>
    <row r="210" spans="1:28" x14ac:dyDescent="0.25">
      <c r="A210" s="1" t="s">
        <v>559</v>
      </c>
      <c r="B210" s="2" t="s">
        <v>560</v>
      </c>
      <c r="C210" s="31">
        <v>42502</v>
      </c>
      <c r="D210" s="66">
        <f t="shared" si="31"/>
        <v>5</v>
      </c>
      <c r="E210" s="66">
        <f t="shared" si="32"/>
        <v>2016</v>
      </c>
      <c r="F210" s="23">
        <f t="shared" si="30"/>
        <v>8</v>
      </c>
      <c r="G210" s="24" t="str">
        <f t="shared" si="36"/>
        <v>ANTHEA</v>
      </c>
      <c r="H210" s="67">
        <v>16860</v>
      </c>
      <c r="I210" s="5" t="s">
        <v>171</v>
      </c>
      <c r="J210" s="70" t="s">
        <v>99</v>
      </c>
      <c r="K210" s="70" t="s">
        <v>99</v>
      </c>
      <c r="M210" s="69">
        <f t="shared" si="33"/>
        <v>16860</v>
      </c>
      <c r="N210" s="19">
        <f t="shared" si="34"/>
        <v>0</v>
      </c>
      <c r="O210" s="20">
        <f t="shared" si="35"/>
        <v>16860</v>
      </c>
      <c r="AB210" s="15"/>
    </row>
    <row r="211" spans="1:28" x14ac:dyDescent="0.25">
      <c r="A211" s="1" t="s">
        <v>561</v>
      </c>
      <c r="B211" s="2" t="s">
        <v>562</v>
      </c>
      <c r="C211" s="31">
        <v>42506</v>
      </c>
      <c r="D211" s="66">
        <f t="shared" si="31"/>
        <v>5</v>
      </c>
      <c r="E211" s="66">
        <f t="shared" si="32"/>
        <v>2016</v>
      </c>
      <c r="F211" s="23">
        <f t="shared" si="30"/>
        <v>8</v>
      </c>
      <c r="G211" s="24" t="str">
        <f t="shared" si="36"/>
        <v>ANTHEA</v>
      </c>
      <c r="H211" s="67">
        <v>3456</v>
      </c>
      <c r="I211" s="5" t="s">
        <v>171</v>
      </c>
      <c r="J211" s="70" t="s">
        <v>99</v>
      </c>
      <c r="K211" s="70" t="s">
        <v>99</v>
      </c>
      <c r="M211" s="69">
        <f t="shared" si="33"/>
        <v>3456</v>
      </c>
      <c r="N211" s="19">
        <f t="shared" si="34"/>
        <v>0</v>
      </c>
      <c r="O211" s="20">
        <f t="shared" si="35"/>
        <v>3456</v>
      </c>
      <c r="AB211" s="15"/>
    </row>
    <row r="212" spans="1:28" x14ac:dyDescent="0.25">
      <c r="A212" s="1" t="s">
        <v>563</v>
      </c>
      <c r="B212" s="2" t="s">
        <v>564</v>
      </c>
      <c r="C212" s="31">
        <v>42510</v>
      </c>
      <c r="D212" s="66">
        <f t="shared" si="31"/>
        <v>5</v>
      </c>
      <c r="E212" s="66">
        <f t="shared" si="32"/>
        <v>2016</v>
      </c>
      <c r="F212" s="23">
        <f t="shared" si="30"/>
        <v>16</v>
      </c>
      <c r="G212" s="24" t="str">
        <f t="shared" si="36"/>
        <v>REDCOON ITALIA</v>
      </c>
      <c r="H212" s="67">
        <v>752</v>
      </c>
      <c r="I212" s="5" t="s">
        <v>171</v>
      </c>
      <c r="J212" s="70" t="s">
        <v>99</v>
      </c>
      <c r="K212" s="70" t="s">
        <v>99</v>
      </c>
      <c r="M212" s="69">
        <f t="shared" si="33"/>
        <v>752</v>
      </c>
      <c r="N212" s="19">
        <f t="shared" si="34"/>
        <v>0</v>
      </c>
      <c r="O212" s="20">
        <f t="shared" si="35"/>
        <v>752</v>
      </c>
      <c r="AB212" s="15"/>
    </row>
    <row r="213" spans="1:28" x14ac:dyDescent="0.25">
      <c r="A213" s="1" t="s">
        <v>565</v>
      </c>
      <c r="B213" s="2" t="s">
        <v>566</v>
      </c>
      <c r="C213" s="31">
        <v>42510</v>
      </c>
      <c r="D213" s="66">
        <f t="shared" si="31"/>
        <v>5</v>
      </c>
      <c r="E213" s="66">
        <f t="shared" si="32"/>
        <v>2016</v>
      </c>
      <c r="F213" s="23">
        <f t="shared" si="30"/>
        <v>18</v>
      </c>
      <c r="G213" s="24" t="str">
        <f t="shared" si="36"/>
        <v>SARTORI AMBIENTE</v>
      </c>
      <c r="H213" s="67">
        <v>700</v>
      </c>
      <c r="I213" s="5" t="s">
        <v>171</v>
      </c>
      <c r="J213" s="70" t="s">
        <v>99</v>
      </c>
      <c r="K213" s="70" t="s">
        <v>99</v>
      </c>
      <c r="M213" s="69">
        <f t="shared" si="33"/>
        <v>700</v>
      </c>
      <c r="N213" s="19">
        <f t="shared" si="34"/>
        <v>0</v>
      </c>
      <c r="O213" s="20">
        <f t="shared" si="35"/>
        <v>700</v>
      </c>
      <c r="AB213" s="15"/>
    </row>
    <row r="214" spans="1:28" x14ac:dyDescent="0.25">
      <c r="A214" s="1" t="s">
        <v>567</v>
      </c>
      <c r="B214" s="2" t="s">
        <v>568</v>
      </c>
      <c r="C214" s="31">
        <v>42513</v>
      </c>
      <c r="D214" s="66">
        <f t="shared" si="31"/>
        <v>5</v>
      </c>
      <c r="E214" s="66">
        <f t="shared" si="32"/>
        <v>2016</v>
      </c>
      <c r="F214" s="23">
        <f t="shared" si="30"/>
        <v>12</v>
      </c>
      <c r="G214" s="24" t="str">
        <f t="shared" si="36"/>
        <v>EFFEBIEMME</v>
      </c>
      <c r="H214" s="67">
        <v>12000</v>
      </c>
      <c r="I214" s="5" t="s">
        <v>171</v>
      </c>
      <c r="J214" s="70" t="s">
        <v>99</v>
      </c>
      <c r="K214" s="70" t="s">
        <v>99</v>
      </c>
      <c r="M214" s="69">
        <f t="shared" si="33"/>
        <v>12000</v>
      </c>
      <c r="N214" s="19">
        <f t="shared" si="34"/>
        <v>0</v>
      </c>
      <c r="O214" s="20">
        <f t="shared" si="35"/>
        <v>12000</v>
      </c>
      <c r="AB214" s="15"/>
    </row>
    <row r="215" spans="1:28" x14ac:dyDescent="0.25">
      <c r="A215" s="1" t="s">
        <v>569</v>
      </c>
      <c r="B215" s="2" t="s">
        <v>570</v>
      </c>
      <c r="C215" s="31">
        <v>42513</v>
      </c>
      <c r="D215" s="66">
        <f t="shared" si="31"/>
        <v>5</v>
      </c>
      <c r="E215" s="66">
        <f t="shared" si="32"/>
        <v>2016</v>
      </c>
      <c r="F215" s="23">
        <f t="shared" si="30"/>
        <v>17</v>
      </c>
      <c r="G215" s="24" t="str">
        <f t="shared" si="36"/>
        <v>PRIMA ASCENSORI</v>
      </c>
      <c r="H215" s="67">
        <v>1500</v>
      </c>
      <c r="I215" s="5" t="s">
        <v>1</v>
      </c>
      <c r="J215" s="70" t="s">
        <v>99</v>
      </c>
      <c r="K215" s="70" t="s">
        <v>99</v>
      </c>
      <c r="M215" s="69">
        <f t="shared" si="33"/>
        <v>1500</v>
      </c>
      <c r="N215" s="19">
        <f t="shared" si="34"/>
        <v>0</v>
      </c>
      <c r="O215" s="20">
        <f t="shared" si="35"/>
        <v>1500</v>
      </c>
      <c r="AB215" s="15"/>
    </row>
    <row r="216" spans="1:28" x14ac:dyDescent="0.25">
      <c r="A216" s="1" t="s">
        <v>571</v>
      </c>
      <c r="B216" s="2" t="s">
        <v>572</v>
      </c>
      <c r="C216" s="31">
        <v>42516</v>
      </c>
      <c r="D216" s="66">
        <f t="shared" si="31"/>
        <v>5</v>
      </c>
      <c r="E216" s="66">
        <f t="shared" si="32"/>
        <v>2016</v>
      </c>
      <c r="F216" s="23">
        <f t="shared" si="30"/>
        <v>8</v>
      </c>
      <c r="G216" s="24" t="str">
        <f t="shared" si="36"/>
        <v>GALENO</v>
      </c>
      <c r="H216" s="67">
        <v>10000</v>
      </c>
      <c r="I216" s="5" t="s">
        <v>1</v>
      </c>
      <c r="J216" s="70" t="s">
        <v>99</v>
      </c>
      <c r="K216" s="70" t="s">
        <v>99</v>
      </c>
      <c r="M216" s="69">
        <f t="shared" si="33"/>
        <v>10000</v>
      </c>
      <c r="N216" s="19">
        <f t="shared" si="34"/>
        <v>0</v>
      </c>
      <c r="O216" s="20">
        <f t="shared" si="35"/>
        <v>10000</v>
      </c>
      <c r="AB216" s="15"/>
    </row>
    <row r="217" spans="1:28" x14ac:dyDescent="0.25">
      <c r="A217" s="1" t="s">
        <v>573</v>
      </c>
      <c r="B217" s="2" t="s">
        <v>574</v>
      </c>
      <c r="C217" s="31">
        <v>42520</v>
      </c>
      <c r="D217" s="66">
        <f t="shared" si="31"/>
        <v>5</v>
      </c>
      <c r="E217" s="66">
        <f t="shared" si="32"/>
        <v>2016</v>
      </c>
      <c r="F217" s="23">
        <f t="shared" si="30"/>
        <v>5</v>
      </c>
      <c r="G217" s="24" t="str">
        <f t="shared" si="36"/>
        <v>BTE</v>
      </c>
      <c r="H217" s="67">
        <v>1500</v>
      </c>
      <c r="I217" s="5" t="s">
        <v>171</v>
      </c>
      <c r="J217" s="70" t="s">
        <v>99</v>
      </c>
      <c r="K217" s="70" t="s">
        <v>99</v>
      </c>
      <c r="M217" s="69">
        <f t="shared" si="33"/>
        <v>1500</v>
      </c>
      <c r="N217" s="19">
        <f t="shared" si="34"/>
        <v>0</v>
      </c>
      <c r="O217" s="20">
        <f t="shared" si="35"/>
        <v>1500</v>
      </c>
      <c r="AB217" s="15"/>
    </row>
    <row r="218" spans="1:28" x14ac:dyDescent="0.25">
      <c r="A218" s="1" t="s">
        <v>575</v>
      </c>
      <c r="B218" s="2" t="s">
        <v>576</v>
      </c>
      <c r="C218" s="31">
        <v>42520</v>
      </c>
      <c r="D218" s="66">
        <f t="shared" si="31"/>
        <v>5</v>
      </c>
      <c r="E218" s="66">
        <f t="shared" si="32"/>
        <v>2016</v>
      </c>
      <c r="F218" s="23">
        <f t="shared" si="30"/>
        <v>9</v>
      </c>
      <c r="G218" s="24" t="str">
        <f t="shared" si="36"/>
        <v>CLARENS</v>
      </c>
      <c r="H218" s="67">
        <v>1260</v>
      </c>
      <c r="I218" s="5" t="s">
        <v>1</v>
      </c>
      <c r="J218" s="70" t="s">
        <v>99</v>
      </c>
      <c r="K218" s="70" t="s">
        <v>99</v>
      </c>
      <c r="M218" s="69">
        <f t="shared" si="33"/>
        <v>1260</v>
      </c>
      <c r="N218" s="19">
        <f t="shared" si="34"/>
        <v>0</v>
      </c>
      <c r="O218" s="20">
        <f t="shared" si="35"/>
        <v>1260</v>
      </c>
      <c r="AB218" s="15"/>
    </row>
    <row r="219" spans="1:28" x14ac:dyDescent="0.25">
      <c r="A219" s="1" t="s">
        <v>577</v>
      </c>
      <c r="B219" s="2" t="s">
        <v>578</v>
      </c>
      <c r="C219" s="31">
        <v>42522</v>
      </c>
      <c r="D219" s="66">
        <f t="shared" si="31"/>
        <v>6</v>
      </c>
      <c r="E219" s="66">
        <f t="shared" si="32"/>
        <v>2016</v>
      </c>
      <c r="F219" s="23">
        <f t="shared" si="30"/>
        <v>15</v>
      </c>
      <c r="G219" s="24" t="str">
        <f t="shared" si="36"/>
        <v>ADECCO ITALIA</v>
      </c>
      <c r="H219" s="67">
        <v>1000</v>
      </c>
      <c r="I219" s="5" t="s">
        <v>1</v>
      </c>
      <c r="J219" s="70" t="s">
        <v>99</v>
      </c>
      <c r="K219" s="70" t="s">
        <v>99</v>
      </c>
      <c r="M219" s="69">
        <f t="shared" si="33"/>
        <v>1000</v>
      </c>
      <c r="N219" s="19">
        <f t="shared" si="34"/>
        <v>0</v>
      </c>
      <c r="O219" s="20">
        <f t="shared" si="35"/>
        <v>1000</v>
      </c>
      <c r="AB219" s="15"/>
    </row>
    <row r="220" spans="1:28" x14ac:dyDescent="0.25">
      <c r="A220" s="1" t="s">
        <v>579</v>
      </c>
      <c r="B220" s="2" t="s">
        <v>580</v>
      </c>
      <c r="C220" s="31">
        <v>42522</v>
      </c>
      <c r="D220" s="66">
        <f t="shared" si="31"/>
        <v>6</v>
      </c>
      <c r="E220" s="66">
        <f t="shared" si="32"/>
        <v>2016</v>
      </c>
      <c r="F220" s="23">
        <f t="shared" si="30"/>
        <v>11</v>
      </c>
      <c r="G220" s="24" t="str">
        <f t="shared" si="36"/>
        <v>ANDROMEDA</v>
      </c>
      <c r="H220" s="67">
        <v>16525</v>
      </c>
      <c r="I220" s="5" t="s">
        <v>1</v>
      </c>
      <c r="J220" s="70" t="s">
        <v>99</v>
      </c>
      <c r="K220" s="70" t="s">
        <v>99</v>
      </c>
      <c r="M220" s="69">
        <f t="shared" si="33"/>
        <v>16525</v>
      </c>
      <c r="N220" s="19">
        <f t="shared" si="34"/>
        <v>0</v>
      </c>
      <c r="O220" s="20">
        <f t="shared" si="35"/>
        <v>16525</v>
      </c>
      <c r="AB220" s="15"/>
    </row>
    <row r="221" spans="1:28" x14ac:dyDescent="0.25">
      <c r="A221" s="1" t="s">
        <v>581</v>
      </c>
      <c r="B221" s="2" t="s">
        <v>582</v>
      </c>
      <c r="C221" s="31">
        <v>42522</v>
      </c>
      <c r="D221" s="66">
        <f t="shared" si="31"/>
        <v>6</v>
      </c>
      <c r="E221" s="66">
        <f t="shared" si="32"/>
        <v>2016</v>
      </c>
      <c r="F221" s="23">
        <f t="shared" si="30"/>
        <v>11</v>
      </c>
      <c r="G221" s="24" t="str">
        <f t="shared" si="36"/>
        <v>ANDROMEDA</v>
      </c>
      <c r="H221" s="67">
        <v>10001.25</v>
      </c>
      <c r="I221" s="5" t="s">
        <v>1</v>
      </c>
      <c r="J221" s="70" t="s">
        <v>99</v>
      </c>
      <c r="K221" s="70" t="s">
        <v>99</v>
      </c>
      <c r="M221" s="69">
        <f t="shared" si="33"/>
        <v>10001.25</v>
      </c>
      <c r="N221" s="19">
        <f t="shared" si="34"/>
        <v>0</v>
      </c>
      <c r="O221" s="20">
        <f t="shared" si="35"/>
        <v>10001.25</v>
      </c>
      <c r="AB221" s="15"/>
    </row>
    <row r="222" spans="1:28" x14ac:dyDescent="0.25">
      <c r="A222" s="1" t="s">
        <v>583</v>
      </c>
      <c r="B222" s="2" t="s">
        <v>584</v>
      </c>
      <c r="C222" s="31">
        <v>42522</v>
      </c>
      <c r="D222" s="66">
        <f t="shared" si="31"/>
        <v>6</v>
      </c>
      <c r="E222" s="66">
        <f t="shared" si="32"/>
        <v>2016</v>
      </c>
      <c r="F222" s="23">
        <f t="shared" si="30"/>
        <v>12</v>
      </c>
      <c r="G222" s="24" t="str">
        <f t="shared" si="36"/>
        <v xml:space="preserve">ANDROMEDA </v>
      </c>
      <c r="H222" s="67">
        <v>26768.75</v>
      </c>
      <c r="I222" s="5" t="s">
        <v>1</v>
      </c>
      <c r="J222" s="70" t="s">
        <v>99</v>
      </c>
      <c r="K222" s="70" t="s">
        <v>99</v>
      </c>
      <c r="M222" s="69">
        <f t="shared" si="33"/>
        <v>26768.75</v>
      </c>
      <c r="N222" s="19">
        <f t="shared" si="34"/>
        <v>0</v>
      </c>
      <c r="O222" s="20">
        <f t="shared" si="35"/>
        <v>26768.75</v>
      </c>
      <c r="AB222" s="15"/>
    </row>
    <row r="223" spans="1:28" x14ac:dyDescent="0.25">
      <c r="A223" s="1" t="s">
        <v>585</v>
      </c>
      <c r="B223" s="2" t="s">
        <v>586</v>
      </c>
      <c r="C223" s="31">
        <v>42522</v>
      </c>
      <c r="D223" s="66">
        <f t="shared" si="31"/>
        <v>6</v>
      </c>
      <c r="E223" s="66">
        <f t="shared" si="32"/>
        <v>2016</v>
      </c>
      <c r="F223" s="23">
        <f t="shared" si="30"/>
        <v>16</v>
      </c>
      <c r="G223" s="24" t="s">
        <v>587</v>
      </c>
      <c r="H223" s="67">
        <v>9000</v>
      </c>
      <c r="I223" s="5" t="s">
        <v>1</v>
      </c>
      <c r="J223" s="70" t="s">
        <v>99</v>
      </c>
      <c r="K223" s="70" t="s">
        <v>99</v>
      </c>
      <c r="M223" s="69">
        <f t="shared" si="33"/>
        <v>9000</v>
      </c>
      <c r="N223" s="19">
        <f t="shared" si="34"/>
        <v>0</v>
      </c>
      <c r="O223" s="20">
        <f t="shared" si="35"/>
        <v>9000</v>
      </c>
      <c r="AB223" s="15"/>
    </row>
    <row r="224" spans="1:28" x14ac:dyDescent="0.25">
      <c r="A224" s="1" t="s">
        <v>588</v>
      </c>
      <c r="B224" s="2" t="s">
        <v>589</v>
      </c>
      <c r="C224" s="31">
        <v>42522</v>
      </c>
      <c r="D224" s="66">
        <f t="shared" si="31"/>
        <v>6</v>
      </c>
      <c r="E224" s="66">
        <f t="shared" si="32"/>
        <v>2016</v>
      </c>
      <c r="F224" s="23">
        <f t="shared" si="30"/>
        <v>6</v>
      </c>
      <c r="G224" s="24" t="str">
        <f t="shared" ref="G224:G262" si="37">LEFT(B224,F224-2)</f>
        <v>GESA</v>
      </c>
      <c r="H224" s="67">
        <v>15000</v>
      </c>
      <c r="I224" s="5" t="s">
        <v>1</v>
      </c>
      <c r="J224" s="70" t="s">
        <v>99</v>
      </c>
      <c r="K224" s="70" t="s">
        <v>99</v>
      </c>
      <c r="L224" s="2" t="s">
        <v>590</v>
      </c>
      <c r="M224" s="69">
        <f t="shared" si="33"/>
        <v>15000</v>
      </c>
      <c r="N224" s="19">
        <f t="shared" si="34"/>
        <v>1200</v>
      </c>
      <c r="O224" s="20">
        <f t="shared" si="35"/>
        <v>13800</v>
      </c>
      <c r="P224" s="19">
        <f>200*6</f>
        <v>1200</v>
      </c>
      <c r="AB224" s="15"/>
    </row>
    <row r="225" spans="1:28" x14ac:dyDescent="0.25">
      <c r="A225" s="1" t="s">
        <v>591</v>
      </c>
      <c r="B225" s="2" t="s">
        <v>592</v>
      </c>
      <c r="C225" s="31">
        <v>42522</v>
      </c>
      <c r="D225" s="66">
        <f t="shared" si="31"/>
        <v>6</v>
      </c>
      <c r="E225" s="66">
        <f t="shared" si="32"/>
        <v>2016</v>
      </c>
      <c r="F225" s="23">
        <f t="shared" si="30"/>
        <v>12</v>
      </c>
      <c r="G225" s="24" t="str">
        <f t="shared" si="37"/>
        <v>PUBLIADIGE</v>
      </c>
      <c r="H225" s="67">
        <v>186.7</v>
      </c>
      <c r="I225" s="5" t="s">
        <v>1</v>
      </c>
      <c r="J225" s="70" t="s">
        <v>99</v>
      </c>
      <c r="K225" s="70" t="s">
        <v>99</v>
      </c>
      <c r="M225" s="69">
        <f t="shared" si="33"/>
        <v>186.7</v>
      </c>
      <c r="N225" s="19">
        <f t="shared" si="34"/>
        <v>0</v>
      </c>
      <c r="O225" s="20">
        <f t="shared" si="35"/>
        <v>186.7</v>
      </c>
      <c r="AB225" s="15"/>
    </row>
    <row r="226" spans="1:28" x14ac:dyDescent="0.25">
      <c r="A226" s="1" t="s">
        <v>593</v>
      </c>
      <c r="B226" s="2" t="s">
        <v>594</v>
      </c>
      <c r="C226" s="31">
        <v>42522</v>
      </c>
      <c r="D226" s="66">
        <f t="shared" si="31"/>
        <v>6</v>
      </c>
      <c r="E226" s="66">
        <f t="shared" si="32"/>
        <v>2016</v>
      </c>
      <c r="F226" s="23">
        <f t="shared" si="30"/>
        <v>16</v>
      </c>
      <c r="G226" s="24" t="str">
        <f t="shared" si="37"/>
        <v>ROCCA FABRIZIO</v>
      </c>
      <c r="H226" s="67">
        <v>4500</v>
      </c>
      <c r="I226" s="5" t="s">
        <v>171</v>
      </c>
      <c r="J226" s="70" t="s">
        <v>99</v>
      </c>
      <c r="K226" s="70" t="s">
        <v>99</v>
      </c>
      <c r="M226" s="69">
        <f t="shared" si="33"/>
        <v>4500</v>
      </c>
      <c r="N226" s="19">
        <f t="shared" si="34"/>
        <v>0</v>
      </c>
      <c r="O226" s="20">
        <f t="shared" si="35"/>
        <v>4500</v>
      </c>
      <c r="AB226" s="15"/>
    </row>
    <row r="227" spans="1:28" x14ac:dyDescent="0.25">
      <c r="A227" s="1" t="s">
        <v>595</v>
      </c>
      <c r="B227" s="2" t="s">
        <v>596</v>
      </c>
      <c r="C227" s="31">
        <v>42522</v>
      </c>
      <c r="D227" s="66">
        <f t="shared" si="31"/>
        <v>6</v>
      </c>
      <c r="E227" s="66">
        <f t="shared" si="32"/>
        <v>2016</v>
      </c>
      <c r="F227" s="23">
        <f t="shared" si="30"/>
        <v>7</v>
      </c>
      <c r="G227" s="24" t="str">
        <f t="shared" si="37"/>
        <v>SOVEA</v>
      </c>
      <c r="H227" s="67">
        <v>39999.99</v>
      </c>
      <c r="I227" s="5" t="s">
        <v>1</v>
      </c>
      <c r="J227" s="70" t="s">
        <v>99</v>
      </c>
      <c r="K227" s="70" t="s">
        <v>99</v>
      </c>
      <c r="M227" s="69">
        <f t="shared" si="33"/>
        <v>39999.99</v>
      </c>
      <c r="N227" s="19">
        <f t="shared" si="34"/>
        <v>0</v>
      </c>
      <c r="O227" s="20">
        <f t="shared" si="35"/>
        <v>39999.99</v>
      </c>
      <c r="AB227" s="15"/>
    </row>
    <row r="228" spans="1:28" x14ac:dyDescent="0.25">
      <c r="A228" s="8" t="s">
        <v>597</v>
      </c>
      <c r="B228" s="2" t="s">
        <v>598</v>
      </c>
      <c r="C228" s="31">
        <v>42527</v>
      </c>
      <c r="D228" s="66">
        <f t="shared" si="31"/>
        <v>6</v>
      </c>
      <c r="E228" s="66">
        <f t="shared" si="32"/>
        <v>2016</v>
      </c>
      <c r="F228" s="23">
        <f t="shared" si="30"/>
        <v>11</v>
      </c>
      <c r="G228" s="24" t="str">
        <f t="shared" si="37"/>
        <v>ANDROMEDA</v>
      </c>
      <c r="H228" s="67">
        <v>52888.75</v>
      </c>
      <c r="I228" s="71" t="s">
        <v>153</v>
      </c>
      <c r="J228" s="72" t="s">
        <v>599</v>
      </c>
      <c r="K228" s="72">
        <v>243</v>
      </c>
      <c r="L228" s="74"/>
      <c r="M228" s="69">
        <f t="shared" si="33"/>
        <v>52888.75</v>
      </c>
      <c r="N228" s="19">
        <f t="shared" si="34"/>
        <v>0</v>
      </c>
      <c r="O228" s="20">
        <f t="shared" si="35"/>
        <v>52888.75</v>
      </c>
      <c r="AB228" s="15"/>
    </row>
    <row r="229" spans="1:28" x14ac:dyDescent="0.25">
      <c r="A229" s="8" t="s">
        <v>600</v>
      </c>
      <c r="B229" s="2" t="s">
        <v>601</v>
      </c>
      <c r="C229" s="31">
        <v>42527</v>
      </c>
      <c r="D229" s="66">
        <f t="shared" si="31"/>
        <v>6</v>
      </c>
      <c r="E229" s="66">
        <f t="shared" si="32"/>
        <v>2016</v>
      </c>
      <c r="F229" s="23">
        <f t="shared" si="30"/>
        <v>11</v>
      </c>
      <c r="G229" s="24" t="str">
        <f t="shared" si="37"/>
        <v>ANDROMEDA</v>
      </c>
      <c r="H229" s="67">
        <v>84918.75</v>
      </c>
      <c r="I229" s="71" t="s">
        <v>153</v>
      </c>
      <c r="J229" s="72" t="s">
        <v>602</v>
      </c>
      <c r="K229" s="72">
        <v>244</v>
      </c>
      <c r="L229" s="74"/>
      <c r="M229" s="69">
        <f t="shared" si="33"/>
        <v>84918.75</v>
      </c>
      <c r="N229" s="19">
        <f t="shared" si="34"/>
        <v>0</v>
      </c>
      <c r="O229" s="20">
        <f t="shared" si="35"/>
        <v>84918.75</v>
      </c>
      <c r="AB229" s="15"/>
    </row>
    <row r="230" spans="1:28" x14ac:dyDescent="0.25">
      <c r="A230" s="8" t="s">
        <v>603</v>
      </c>
      <c r="B230" s="2" t="s">
        <v>604</v>
      </c>
      <c r="C230" s="31">
        <v>42527</v>
      </c>
      <c r="D230" s="66">
        <f t="shared" si="31"/>
        <v>6</v>
      </c>
      <c r="E230" s="66">
        <f t="shared" si="32"/>
        <v>2016</v>
      </c>
      <c r="F230" s="23">
        <f t="shared" si="30"/>
        <v>11</v>
      </c>
      <c r="G230" s="24" t="str">
        <f t="shared" si="37"/>
        <v>ANDROMEDA</v>
      </c>
      <c r="H230" s="67">
        <v>84730</v>
      </c>
      <c r="I230" s="71" t="s">
        <v>153</v>
      </c>
      <c r="J230" s="72" t="s">
        <v>605</v>
      </c>
      <c r="K230" s="72">
        <v>247</v>
      </c>
      <c r="L230" s="74"/>
      <c r="M230" s="69">
        <f t="shared" si="33"/>
        <v>84730</v>
      </c>
      <c r="N230" s="19">
        <f t="shared" si="34"/>
        <v>0</v>
      </c>
      <c r="O230" s="20">
        <f t="shared" si="35"/>
        <v>84730</v>
      </c>
      <c r="AB230" s="15"/>
    </row>
    <row r="231" spans="1:28" x14ac:dyDescent="0.25">
      <c r="A231" s="1" t="s">
        <v>606</v>
      </c>
      <c r="B231" s="2" t="s">
        <v>81</v>
      </c>
      <c r="C231" s="31">
        <v>42527</v>
      </c>
      <c r="D231" s="66">
        <f t="shared" si="31"/>
        <v>6</v>
      </c>
      <c r="E231" s="66">
        <f t="shared" si="32"/>
        <v>2016</v>
      </c>
      <c r="F231" s="23">
        <f t="shared" si="30"/>
        <v>15</v>
      </c>
      <c r="G231" s="24" t="str">
        <f t="shared" si="37"/>
        <v>BAULE VOLANTE</v>
      </c>
      <c r="H231" s="67">
        <v>2520</v>
      </c>
      <c r="I231" s="5" t="s">
        <v>171</v>
      </c>
      <c r="J231" s="70" t="s">
        <v>99</v>
      </c>
      <c r="K231" s="70" t="s">
        <v>99</v>
      </c>
      <c r="M231" s="69">
        <f t="shared" si="33"/>
        <v>2520</v>
      </c>
      <c r="N231" s="19">
        <f t="shared" si="34"/>
        <v>0</v>
      </c>
      <c r="O231" s="20">
        <f t="shared" si="35"/>
        <v>2520</v>
      </c>
      <c r="AB231" s="15"/>
    </row>
    <row r="232" spans="1:28" x14ac:dyDescent="0.25">
      <c r="A232" s="76" t="s">
        <v>607</v>
      </c>
      <c r="B232" s="77" t="s">
        <v>608</v>
      </c>
      <c r="C232" s="78">
        <v>42527</v>
      </c>
      <c r="D232" s="66">
        <f t="shared" si="31"/>
        <v>6</v>
      </c>
      <c r="E232" s="66">
        <f t="shared" si="32"/>
        <v>2016</v>
      </c>
      <c r="F232" s="25">
        <f t="shared" si="30"/>
        <v>10</v>
      </c>
      <c r="G232" s="26" t="str">
        <f t="shared" si="37"/>
        <v>IL GELSO</v>
      </c>
      <c r="H232" s="79">
        <v>80000</v>
      </c>
      <c r="I232" s="80" t="s">
        <v>609</v>
      </c>
      <c r="J232" s="81"/>
      <c r="K232" s="81"/>
      <c r="L232" s="74"/>
      <c r="M232" s="69">
        <f t="shared" si="33"/>
        <v>80000</v>
      </c>
      <c r="N232" s="19">
        <f t="shared" si="34"/>
        <v>0</v>
      </c>
      <c r="O232" s="20">
        <f t="shared" si="35"/>
        <v>80000</v>
      </c>
      <c r="AB232" s="15"/>
    </row>
    <row r="233" spans="1:28" x14ac:dyDescent="0.25">
      <c r="A233" s="8" t="s">
        <v>610</v>
      </c>
      <c r="B233" s="2" t="s">
        <v>611</v>
      </c>
      <c r="C233" s="31">
        <v>42527</v>
      </c>
      <c r="D233" s="66">
        <f t="shared" si="31"/>
        <v>6</v>
      </c>
      <c r="E233" s="66">
        <f t="shared" si="32"/>
        <v>2016</v>
      </c>
      <c r="F233" s="23">
        <f t="shared" si="30"/>
        <v>18</v>
      </c>
      <c r="G233" s="24" t="str">
        <f t="shared" si="37"/>
        <v>PROGETTO BESSIMO</v>
      </c>
      <c r="H233" s="67">
        <v>65021.25</v>
      </c>
      <c r="I233" s="71" t="s">
        <v>153</v>
      </c>
      <c r="J233" s="72" t="s">
        <v>612</v>
      </c>
      <c r="K233" s="72">
        <v>239</v>
      </c>
      <c r="L233" s="74"/>
      <c r="M233" s="69">
        <f t="shared" si="33"/>
        <v>65021.25</v>
      </c>
      <c r="N233" s="19">
        <f t="shared" si="34"/>
        <v>0</v>
      </c>
      <c r="O233" s="20">
        <f t="shared" si="35"/>
        <v>65021.25</v>
      </c>
      <c r="AB233" s="15"/>
    </row>
    <row r="234" spans="1:28" x14ac:dyDescent="0.25">
      <c r="A234" s="8" t="s">
        <v>613</v>
      </c>
      <c r="B234" s="2" t="s">
        <v>614</v>
      </c>
      <c r="C234" s="31">
        <v>42527</v>
      </c>
      <c r="D234" s="66">
        <f t="shared" si="31"/>
        <v>6</v>
      </c>
      <c r="E234" s="66">
        <f t="shared" si="32"/>
        <v>2016</v>
      </c>
      <c r="F234" s="23">
        <f t="shared" si="30"/>
        <v>11</v>
      </c>
      <c r="G234" s="24" t="str">
        <f t="shared" si="37"/>
        <v>SANITARIA</v>
      </c>
      <c r="H234" s="67">
        <v>160000</v>
      </c>
      <c r="I234" s="71" t="s">
        <v>153</v>
      </c>
      <c r="J234" s="72" t="s">
        <v>615</v>
      </c>
      <c r="K234" s="72">
        <v>237</v>
      </c>
      <c r="L234" s="74"/>
      <c r="M234" s="69">
        <f t="shared" si="33"/>
        <v>160000</v>
      </c>
      <c r="N234" s="19">
        <f t="shared" si="34"/>
        <v>0</v>
      </c>
      <c r="O234" s="20">
        <f t="shared" si="35"/>
        <v>160000</v>
      </c>
      <c r="AB234" s="15"/>
    </row>
    <row r="235" spans="1:28" x14ac:dyDescent="0.25">
      <c r="A235" s="1" t="s">
        <v>616</v>
      </c>
      <c r="B235" s="2" t="s">
        <v>617</v>
      </c>
      <c r="C235" s="31">
        <v>42530</v>
      </c>
      <c r="D235" s="66">
        <f t="shared" si="31"/>
        <v>6</v>
      </c>
      <c r="E235" s="66">
        <f t="shared" si="32"/>
        <v>2016</v>
      </c>
      <c r="F235" s="23">
        <f t="shared" si="30"/>
        <v>17</v>
      </c>
      <c r="G235" s="24" t="str">
        <f t="shared" si="37"/>
        <v>CARPELLA PIETRO</v>
      </c>
      <c r="H235" s="67">
        <v>1870</v>
      </c>
      <c r="I235" s="5" t="s">
        <v>1</v>
      </c>
      <c r="J235" s="6" t="e">
        <v>#NAME?</v>
      </c>
      <c r="K235" s="6" t="e">
        <v>#NAME?</v>
      </c>
      <c r="M235" s="69">
        <f t="shared" si="33"/>
        <v>1870</v>
      </c>
      <c r="N235" s="19">
        <f t="shared" si="34"/>
        <v>0</v>
      </c>
      <c r="O235" s="20">
        <f t="shared" si="35"/>
        <v>1870</v>
      </c>
      <c r="AB235" s="15"/>
    </row>
    <row r="236" spans="1:28" x14ac:dyDescent="0.25">
      <c r="A236" s="1" t="s">
        <v>618</v>
      </c>
      <c r="B236" s="2" t="s">
        <v>619</v>
      </c>
      <c r="C236" s="31">
        <v>42530</v>
      </c>
      <c r="D236" s="66">
        <f t="shared" si="31"/>
        <v>6</v>
      </c>
      <c r="E236" s="66">
        <f t="shared" si="32"/>
        <v>2016</v>
      </c>
      <c r="F236" s="23">
        <f t="shared" si="30"/>
        <v>9</v>
      </c>
      <c r="G236" s="24" t="str">
        <f t="shared" si="37"/>
        <v>ELLISSE</v>
      </c>
      <c r="H236" s="67">
        <v>290</v>
      </c>
      <c r="I236" s="5" t="s">
        <v>1</v>
      </c>
      <c r="J236" s="6" t="e">
        <v>#NAME?</v>
      </c>
      <c r="K236" s="6" t="e">
        <v>#NAME?</v>
      </c>
      <c r="M236" s="69">
        <f t="shared" si="33"/>
        <v>290</v>
      </c>
      <c r="N236" s="19">
        <f t="shared" si="34"/>
        <v>0</v>
      </c>
      <c r="O236" s="20">
        <f t="shared" si="35"/>
        <v>290</v>
      </c>
      <c r="AB236" s="15"/>
    </row>
    <row r="237" spans="1:28" x14ac:dyDescent="0.25">
      <c r="A237" s="1" t="s">
        <v>620</v>
      </c>
      <c r="B237" s="2" t="s">
        <v>621</v>
      </c>
      <c r="C237" s="31">
        <v>42530</v>
      </c>
      <c r="D237" s="66">
        <f t="shared" si="31"/>
        <v>6</v>
      </c>
      <c r="E237" s="66">
        <f t="shared" si="32"/>
        <v>2016</v>
      </c>
      <c r="F237" s="23">
        <f t="shared" si="30"/>
        <v>13</v>
      </c>
      <c r="G237" s="24" t="str">
        <f t="shared" si="37"/>
        <v>GRAPHICTIME</v>
      </c>
      <c r="H237" s="67">
        <v>530</v>
      </c>
      <c r="I237" s="5" t="s">
        <v>171</v>
      </c>
      <c r="J237" s="6" t="e">
        <v>#NAME?</v>
      </c>
      <c r="K237" s="6" t="e">
        <v>#NAME?</v>
      </c>
      <c r="M237" s="69">
        <f t="shared" si="33"/>
        <v>530</v>
      </c>
      <c r="N237" s="19">
        <f t="shared" si="34"/>
        <v>0</v>
      </c>
      <c r="O237" s="20">
        <f t="shared" si="35"/>
        <v>530</v>
      </c>
      <c r="AB237" s="15"/>
    </row>
    <row r="238" spans="1:28" x14ac:dyDescent="0.25">
      <c r="A238" s="1" t="s">
        <v>622</v>
      </c>
      <c r="B238" s="2" t="s">
        <v>623</v>
      </c>
      <c r="C238" s="31">
        <v>42530</v>
      </c>
      <c r="D238" s="66">
        <f t="shared" si="31"/>
        <v>6</v>
      </c>
      <c r="E238" s="66">
        <f t="shared" si="32"/>
        <v>2016</v>
      </c>
      <c r="F238" s="23">
        <f t="shared" si="30"/>
        <v>14</v>
      </c>
      <c r="G238" s="24" t="str">
        <f t="shared" si="37"/>
        <v>SPAZIO VERDE</v>
      </c>
      <c r="H238" s="67">
        <v>6600</v>
      </c>
      <c r="I238" s="5" t="s">
        <v>171</v>
      </c>
      <c r="J238" s="6" t="e">
        <v>#NAME?</v>
      </c>
      <c r="K238" s="6" t="e">
        <v>#NAME?</v>
      </c>
      <c r="M238" s="69">
        <f t="shared" si="33"/>
        <v>6600</v>
      </c>
      <c r="N238" s="19">
        <f t="shared" si="34"/>
        <v>0</v>
      </c>
      <c r="O238" s="20">
        <f t="shared" si="35"/>
        <v>6600</v>
      </c>
      <c r="AB238" s="15"/>
    </row>
    <row r="239" spans="1:28" x14ac:dyDescent="0.25">
      <c r="A239" s="1" t="s">
        <v>624</v>
      </c>
      <c r="B239" s="2" t="s">
        <v>625</v>
      </c>
      <c r="C239" s="31">
        <v>42530</v>
      </c>
      <c r="D239" s="66">
        <f t="shared" si="31"/>
        <v>6</v>
      </c>
      <c r="E239" s="66">
        <f t="shared" si="32"/>
        <v>2016</v>
      </c>
      <c r="F239" s="23">
        <f t="shared" si="30"/>
        <v>14</v>
      </c>
      <c r="G239" s="24" t="str">
        <f t="shared" si="37"/>
        <v>SUMUS ITALIA</v>
      </c>
      <c r="H239" s="67">
        <v>39450</v>
      </c>
      <c r="I239" s="5" t="s">
        <v>171</v>
      </c>
      <c r="J239" s="6" t="e">
        <v>#NAME?</v>
      </c>
      <c r="K239" s="6" t="e">
        <v>#NAME?</v>
      </c>
      <c r="M239" s="69">
        <f t="shared" si="33"/>
        <v>39450</v>
      </c>
      <c r="N239" s="19">
        <f t="shared" si="34"/>
        <v>0</v>
      </c>
      <c r="O239" s="20">
        <f t="shared" si="35"/>
        <v>39450</v>
      </c>
      <c r="AB239" s="15"/>
    </row>
    <row r="240" spans="1:28" x14ac:dyDescent="0.25">
      <c r="A240" s="1" t="s">
        <v>626</v>
      </c>
      <c r="B240" s="2" t="s">
        <v>627</v>
      </c>
      <c r="C240" s="31">
        <v>42531</v>
      </c>
      <c r="D240" s="66">
        <f t="shared" si="31"/>
        <v>6</v>
      </c>
      <c r="E240" s="66">
        <f t="shared" si="32"/>
        <v>2016</v>
      </c>
      <c r="F240" s="23">
        <f t="shared" si="30"/>
        <v>18</v>
      </c>
      <c r="G240" s="24" t="str">
        <f t="shared" si="37"/>
        <v>CUELLI FRANCESCO</v>
      </c>
      <c r="H240" s="67">
        <v>200</v>
      </c>
      <c r="I240" s="5" t="s">
        <v>171</v>
      </c>
      <c r="J240" s="6" t="e">
        <v>#NAME?</v>
      </c>
      <c r="K240" s="6" t="e">
        <v>#NAME?</v>
      </c>
      <c r="M240" s="69">
        <f t="shared" si="33"/>
        <v>200</v>
      </c>
      <c r="N240" s="19">
        <f t="shared" si="34"/>
        <v>0</v>
      </c>
      <c r="O240" s="20">
        <f t="shared" si="35"/>
        <v>200</v>
      </c>
      <c r="AB240" s="15"/>
    </row>
    <row r="241" spans="1:28" x14ac:dyDescent="0.25">
      <c r="A241" s="1" t="s">
        <v>628</v>
      </c>
      <c r="B241" s="2" t="s">
        <v>542</v>
      </c>
      <c r="C241" s="31">
        <v>42531</v>
      </c>
      <c r="D241" s="66">
        <f t="shared" si="31"/>
        <v>6</v>
      </c>
      <c r="E241" s="66">
        <f t="shared" si="32"/>
        <v>2016</v>
      </c>
      <c r="F241" s="23">
        <f t="shared" si="30"/>
        <v>12</v>
      </c>
      <c r="G241" s="24" t="str">
        <f t="shared" si="37"/>
        <v>EUROSINTEX</v>
      </c>
      <c r="H241" s="67">
        <v>12500</v>
      </c>
      <c r="I241" s="5" t="s">
        <v>171</v>
      </c>
      <c r="J241" s="6" t="e">
        <v>#NAME?</v>
      </c>
      <c r="K241" s="6" t="e">
        <v>#NAME?</v>
      </c>
      <c r="M241" s="69">
        <f t="shared" si="33"/>
        <v>12500</v>
      </c>
      <c r="N241" s="19">
        <f t="shared" si="34"/>
        <v>0</v>
      </c>
      <c r="O241" s="20">
        <f t="shared" si="35"/>
        <v>12500</v>
      </c>
      <c r="AB241" s="15"/>
    </row>
    <row r="242" spans="1:28" x14ac:dyDescent="0.25">
      <c r="A242" s="1" t="s">
        <v>629</v>
      </c>
      <c r="B242" s="2" t="s">
        <v>630</v>
      </c>
      <c r="C242" s="31">
        <v>42531</v>
      </c>
      <c r="D242" s="66">
        <f t="shared" si="31"/>
        <v>6</v>
      </c>
      <c r="E242" s="66">
        <f t="shared" si="32"/>
        <v>2016</v>
      </c>
      <c r="F242" s="23">
        <f t="shared" si="30"/>
        <v>10</v>
      </c>
      <c r="G242" s="24" t="str">
        <f t="shared" si="37"/>
        <v>MONTALTO</v>
      </c>
      <c r="H242" s="67">
        <v>1911.6</v>
      </c>
      <c r="I242" s="5" t="s">
        <v>171</v>
      </c>
      <c r="J242" s="6" t="e">
        <v>#NAME?</v>
      </c>
      <c r="K242" s="6" t="e">
        <v>#NAME?</v>
      </c>
      <c r="M242" s="69">
        <f t="shared" si="33"/>
        <v>1911.6</v>
      </c>
      <c r="N242" s="19">
        <f t="shared" si="34"/>
        <v>0</v>
      </c>
      <c r="O242" s="20">
        <f t="shared" si="35"/>
        <v>1911.6</v>
      </c>
      <c r="AB242" s="15"/>
    </row>
    <row r="243" spans="1:28" x14ac:dyDescent="0.25">
      <c r="A243" s="1" t="s">
        <v>631</v>
      </c>
      <c r="B243" s="2" t="s">
        <v>632</v>
      </c>
      <c r="C243" s="31">
        <v>42531</v>
      </c>
      <c r="D243" s="66">
        <f t="shared" si="31"/>
        <v>6</v>
      </c>
      <c r="E243" s="66">
        <f t="shared" si="32"/>
        <v>2016</v>
      </c>
      <c r="F243" s="23">
        <f t="shared" si="30"/>
        <v>17</v>
      </c>
      <c r="G243" s="24" t="str">
        <f t="shared" si="37"/>
        <v>OPTIMA NATURALS</v>
      </c>
      <c r="H243" s="67">
        <v>1390.64</v>
      </c>
      <c r="I243" s="5" t="s">
        <v>171</v>
      </c>
      <c r="J243" s="6" t="e">
        <v>#NAME?</v>
      </c>
      <c r="K243" s="6" t="e">
        <v>#NAME?</v>
      </c>
      <c r="M243" s="69">
        <f t="shared" si="33"/>
        <v>1390.64</v>
      </c>
      <c r="N243" s="19">
        <f t="shared" si="34"/>
        <v>0</v>
      </c>
      <c r="O243" s="20">
        <f t="shared" si="35"/>
        <v>1390.64</v>
      </c>
      <c r="AB243" s="15"/>
    </row>
    <row r="244" spans="1:28" x14ac:dyDescent="0.25">
      <c r="A244" s="1" t="s">
        <v>633</v>
      </c>
      <c r="B244" s="2" t="s">
        <v>634</v>
      </c>
      <c r="C244" s="31">
        <v>42531</v>
      </c>
      <c r="D244" s="66">
        <f t="shared" si="31"/>
        <v>6</v>
      </c>
      <c r="E244" s="66">
        <f t="shared" si="32"/>
        <v>2016</v>
      </c>
      <c r="F244" s="23">
        <f t="shared" si="30"/>
        <v>17</v>
      </c>
      <c r="G244" s="24" t="str">
        <f t="shared" si="37"/>
        <v>OPTIMA NATURALS</v>
      </c>
      <c r="H244" s="67">
        <v>1390.64</v>
      </c>
      <c r="I244" s="5" t="s">
        <v>171</v>
      </c>
      <c r="J244" s="6" t="e">
        <v>#NAME?</v>
      </c>
      <c r="K244" s="6" t="e">
        <v>#NAME?</v>
      </c>
      <c r="M244" s="69">
        <f t="shared" si="33"/>
        <v>1390.64</v>
      </c>
      <c r="N244" s="19">
        <f t="shared" si="34"/>
        <v>0</v>
      </c>
      <c r="O244" s="20">
        <f t="shared" si="35"/>
        <v>1390.64</v>
      </c>
      <c r="AB244" s="15"/>
    </row>
    <row r="245" spans="1:28" x14ac:dyDescent="0.25">
      <c r="A245" s="1" t="s">
        <v>635</v>
      </c>
      <c r="B245" s="2" t="s">
        <v>636</v>
      </c>
      <c r="C245" s="31">
        <v>42534</v>
      </c>
      <c r="D245" s="66">
        <f t="shared" si="31"/>
        <v>6</v>
      </c>
      <c r="E245" s="66">
        <f t="shared" si="32"/>
        <v>2016</v>
      </c>
      <c r="F245" s="23">
        <f t="shared" si="30"/>
        <v>10</v>
      </c>
      <c r="G245" s="24" t="str">
        <f t="shared" si="37"/>
        <v>SYSTEM 6</v>
      </c>
      <c r="H245" s="67">
        <v>1750</v>
      </c>
      <c r="I245" s="5" t="s">
        <v>171</v>
      </c>
      <c r="J245" s="6" t="e">
        <v>#NAME?</v>
      </c>
      <c r="K245" s="6" t="e">
        <v>#NAME?</v>
      </c>
      <c r="M245" s="69">
        <f t="shared" si="33"/>
        <v>1750</v>
      </c>
      <c r="N245" s="19">
        <f t="shared" si="34"/>
        <v>0</v>
      </c>
      <c r="O245" s="20">
        <f t="shared" si="35"/>
        <v>1750</v>
      </c>
      <c r="AB245" s="15"/>
    </row>
    <row r="246" spans="1:28" x14ac:dyDescent="0.25">
      <c r="A246" s="1" t="s">
        <v>637</v>
      </c>
      <c r="B246" s="2" t="s">
        <v>638</v>
      </c>
      <c r="C246" s="31">
        <v>42536</v>
      </c>
      <c r="D246" s="66">
        <f t="shared" si="31"/>
        <v>6</v>
      </c>
      <c r="E246" s="66">
        <f t="shared" si="32"/>
        <v>2016</v>
      </c>
      <c r="F246" s="23">
        <f t="shared" si="30"/>
        <v>23</v>
      </c>
      <c r="G246" s="24" t="str">
        <f t="shared" si="37"/>
        <v>GALLERIA DELLA NATURA</v>
      </c>
      <c r="H246" s="67">
        <v>5000</v>
      </c>
      <c r="I246" s="5" t="s">
        <v>1</v>
      </c>
      <c r="J246" s="6" t="e">
        <v>#NAME?</v>
      </c>
      <c r="K246" s="6" t="e">
        <v>#NAME?</v>
      </c>
      <c r="M246" s="69">
        <f t="shared" si="33"/>
        <v>5000</v>
      </c>
      <c r="N246" s="19">
        <f t="shared" si="34"/>
        <v>0</v>
      </c>
      <c r="O246" s="20">
        <f t="shared" si="35"/>
        <v>5000</v>
      </c>
      <c r="AB246" s="15"/>
    </row>
    <row r="247" spans="1:28" x14ac:dyDescent="0.25">
      <c r="A247" s="8" t="s">
        <v>639</v>
      </c>
      <c r="B247" s="2" t="s">
        <v>640</v>
      </c>
      <c r="C247" s="31">
        <v>42537</v>
      </c>
      <c r="D247" s="66">
        <f t="shared" si="31"/>
        <v>6</v>
      </c>
      <c r="E247" s="66">
        <f t="shared" si="32"/>
        <v>2016</v>
      </c>
      <c r="F247" s="23">
        <f t="shared" si="30"/>
        <v>10</v>
      </c>
      <c r="G247" s="24" t="str">
        <f t="shared" si="37"/>
        <v>IL GELSO</v>
      </c>
      <c r="H247" s="67">
        <v>50000</v>
      </c>
      <c r="I247" s="71" t="s">
        <v>153</v>
      </c>
      <c r="J247" s="72" t="s">
        <v>641</v>
      </c>
      <c r="K247" s="72">
        <v>266</v>
      </c>
      <c r="L247" s="74"/>
      <c r="M247" s="69">
        <f t="shared" si="33"/>
        <v>50000</v>
      </c>
      <c r="N247" s="19">
        <f t="shared" si="34"/>
        <v>0</v>
      </c>
      <c r="O247" s="20">
        <f t="shared" si="35"/>
        <v>50000</v>
      </c>
      <c r="AB247" s="15"/>
    </row>
    <row r="248" spans="1:28" x14ac:dyDescent="0.25">
      <c r="A248" s="1" t="s">
        <v>642</v>
      </c>
      <c r="B248" s="2" t="s">
        <v>643</v>
      </c>
      <c r="C248" s="31">
        <v>42538</v>
      </c>
      <c r="D248" s="66">
        <f t="shared" si="31"/>
        <v>6</v>
      </c>
      <c r="E248" s="66">
        <f t="shared" si="32"/>
        <v>2016</v>
      </c>
      <c r="F248" s="23">
        <f t="shared" si="30"/>
        <v>10</v>
      </c>
      <c r="G248" s="24" t="str">
        <f t="shared" si="37"/>
        <v>DR TAFFI</v>
      </c>
      <c r="H248" s="67">
        <v>13190</v>
      </c>
      <c r="I248" s="5" t="s">
        <v>171</v>
      </c>
      <c r="J248" s="6" t="e">
        <v>#NAME?</v>
      </c>
      <c r="K248" s="6" t="e">
        <v>#NAME?</v>
      </c>
      <c r="M248" s="69">
        <f t="shared" si="33"/>
        <v>13190</v>
      </c>
      <c r="N248" s="19">
        <f t="shared" si="34"/>
        <v>0</v>
      </c>
      <c r="O248" s="20">
        <f t="shared" si="35"/>
        <v>13190</v>
      </c>
      <c r="AB248" s="15"/>
    </row>
    <row r="249" spans="1:28" x14ac:dyDescent="0.25">
      <c r="A249" s="1" t="s">
        <v>644</v>
      </c>
      <c r="B249" s="2" t="s">
        <v>80</v>
      </c>
      <c r="C249" s="31">
        <v>42538</v>
      </c>
      <c r="D249" s="66">
        <f t="shared" si="31"/>
        <v>6</v>
      </c>
      <c r="E249" s="66">
        <f t="shared" si="32"/>
        <v>2016</v>
      </c>
      <c r="F249" s="23">
        <f t="shared" si="30"/>
        <v>11</v>
      </c>
      <c r="G249" s="24" t="str">
        <f t="shared" si="37"/>
        <v>GREENWOOD</v>
      </c>
      <c r="H249" s="67">
        <v>1105</v>
      </c>
      <c r="I249" s="5" t="s">
        <v>171</v>
      </c>
      <c r="J249" s="6" t="e">
        <v>#NAME?</v>
      </c>
      <c r="K249" s="6" t="e">
        <v>#NAME?</v>
      </c>
      <c r="M249" s="69">
        <f t="shared" si="33"/>
        <v>1105</v>
      </c>
      <c r="N249" s="19">
        <f t="shared" si="34"/>
        <v>0</v>
      </c>
      <c r="O249" s="20">
        <f t="shared" si="35"/>
        <v>1105</v>
      </c>
      <c r="AB249" s="15"/>
    </row>
    <row r="250" spans="1:28" x14ac:dyDescent="0.25">
      <c r="A250" s="1" t="s">
        <v>645</v>
      </c>
      <c r="B250" s="2" t="s">
        <v>646</v>
      </c>
      <c r="C250" s="31">
        <v>42538</v>
      </c>
      <c r="D250" s="66">
        <f t="shared" si="31"/>
        <v>6</v>
      </c>
      <c r="E250" s="66">
        <f t="shared" si="32"/>
        <v>2016</v>
      </c>
      <c r="F250" s="23">
        <f t="shared" si="30"/>
        <v>7</v>
      </c>
      <c r="G250" s="24" t="str">
        <f t="shared" si="37"/>
        <v>OLIVE</v>
      </c>
      <c r="H250" s="67">
        <v>988.4</v>
      </c>
      <c r="I250" s="5" t="s">
        <v>171</v>
      </c>
      <c r="J250" s="6" t="e">
        <v>#NAME?</v>
      </c>
      <c r="K250" s="6" t="e">
        <v>#NAME?</v>
      </c>
      <c r="M250" s="69">
        <f t="shared" si="33"/>
        <v>988.4</v>
      </c>
      <c r="N250" s="19">
        <f t="shared" si="34"/>
        <v>0</v>
      </c>
      <c r="O250" s="20">
        <f t="shared" si="35"/>
        <v>988.4</v>
      </c>
      <c r="AB250" s="15"/>
    </row>
    <row r="251" spans="1:28" x14ac:dyDescent="0.25">
      <c r="A251" s="1" t="s">
        <v>647</v>
      </c>
      <c r="B251" s="2" t="s">
        <v>648</v>
      </c>
      <c r="C251" s="31">
        <v>42538</v>
      </c>
      <c r="D251" s="66">
        <f t="shared" si="31"/>
        <v>6</v>
      </c>
      <c r="E251" s="66">
        <f t="shared" si="32"/>
        <v>2016</v>
      </c>
      <c r="F251" s="23">
        <f t="shared" si="30"/>
        <v>20</v>
      </c>
      <c r="G251" s="24" t="str">
        <f t="shared" si="37"/>
        <v>SERRAMENTI ERREDUE</v>
      </c>
      <c r="H251" s="67">
        <v>6800</v>
      </c>
      <c r="I251" s="5" t="s">
        <v>171</v>
      </c>
      <c r="J251" s="6" t="e">
        <v>#NAME?</v>
      </c>
      <c r="K251" s="6" t="e">
        <v>#NAME?</v>
      </c>
      <c r="M251" s="69">
        <f t="shared" si="33"/>
        <v>6800</v>
      </c>
      <c r="N251" s="19">
        <f t="shared" si="34"/>
        <v>0</v>
      </c>
      <c r="O251" s="20">
        <f t="shared" si="35"/>
        <v>6800</v>
      </c>
      <c r="AB251" s="15"/>
    </row>
    <row r="252" spans="1:28" ht="17.25" customHeight="1" x14ac:dyDescent="0.25">
      <c r="A252" s="1" t="s">
        <v>649</v>
      </c>
      <c r="B252" s="2" t="s">
        <v>650</v>
      </c>
      <c r="C252" s="31">
        <v>42538</v>
      </c>
      <c r="D252" s="66">
        <f t="shared" si="31"/>
        <v>6</v>
      </c>
      <c r="E252" s="66">
        <f t="shared" si="32"/>
        <v>2016</v>
      </c>
      <c r="F252" s="23">
        <f t="shared" si="30"/>
        <v>13</v>
      </c>
      <c r="G252" s="24" t="str">
        <f t="shared" si="37"/>
        <v>ZAC SISTEMI</v>
      </c>
      <c r="H252" s="67">
        <v>3490</v>
      </c>
      <c r="I252" s="5" t="s">
        <v>171</v>
      </c>
      <c r="J252" s="6" t="e">
        <v>#NAME?</v>
      </c>
      <c r="K252" s="6" t="e">
        <v>#NAME?</v>
      </c>
      <c r="M252" s="69">
        <f t="shared" si="33"/>
        <v>3490</v>
      </c>
      <c r="N252" s="19">
        <f t="shared" si="34"/>
        <v>0</v>
      </c>
      <c r="O252" s="20">
        <f t="shared" si="35"/>
        <v>3490</v>
      </c>
      <c r="AB252" s="15"/>
    </row>
    <row r="253" spans="1:28" ht="17.25" customHeight="1" x14ac:dyDescent="0.25">
      <c r="A253" s="1" t="s">
        <v>651</v>
      </c>
      <c r="B253" s="2" t="s">
        <v>652</v>
      </c>
      <c r="C253" s="31">
        <v>42543</v>
      </c>
      <c r="D253" s="66">
        <f t="shared" si="31"/>
        <v>6</v>
      </c>
      <c r="E253" s="66">
        <f t="shared" si="32"/>
        <v>2016</v>
      </c>
      <c r="F253" s="23">
        <f t="shared" si="30"/>
        <v>11</v>
      </c>
      <c r="G253" s="24" t="str">
        <f t="shared" si="37"/>
        <v>ANDROMEDA</v>
      </c>
      <c r="H253" s="67">
        <v>25000</v>
      </c>
      <c r="I253" s="5" t="s">
        <v>1</v>
      </c>
      <c r="J253" s="6" t="e">
        <v>#NAME?</v>
      </c>
      <c r="K253" s="6" t="e">
        <v>#NAME?</v>
      </c>
      <c r="M253" s="69">
        <f t="shared" si="33"/>
        <v>25000</v>
      </c>
      <c r="N253" s="19">
        <f t="shared" si="34"/>
        <v>0</v>
      </c>
      <c r="O253" s="20">
        <f t="shared" si="35"/>
        <v>25000</v>
      </c>
      <c r="AB253" s="15"/>
    </row>
    <row r="254" spans="1:28" ht="15.75" customHeight="1" x14ac:dyDescent="0.25">
      <c r="A254" s="1" t="s">
        <v>653</v>
      </c>
      <c r="B254" s="2" t="s">
        <v>654</v>
      </c>
      <c r="C254" s="31">
        <v>42543</v>
      </c>
      <c r="D254" s="66">
        <f t="shared" si="31"/>
        <v>6</v>
      </c>
      <c r="E254" s="66">
        <f t="shared" si="32"/>
        <v>2016</v>
      </c>
      <c r="F254" s="23">
        <f t="shared" si="30"/>
        <v>11</v>
      </c>
      <c r="G254" s="24" t="str">
        <f t="shared" si="37"/>
        <v>ANDROMEDA</v>
      </c>
      <c r="H254" s="67">
        <v>2500</v>
      </c>
      <c r="I254" s="5" t="s">
        <v>2</v>
      </c>
      <c r="J254" s="6" t="e">
        <v>#NAME?</v>
      </c>
      <c r="K254" s="6" t="e">
        <v>#NAME?</v>
      </c>
      <c r="M254" s="69">
        <f t="shared" si="33"/>
        <v>2500</v>
      </c>
      <c r="N254" s="19">
        <f t="shared" si="34"/>
        <v>0</v>
      </c>
      <c r="O254" s="20">
        <f t="shared" si="35"/>
        <v>2500</v>
      </c>
      <c r="AB254" s="15"/>
    </row>
    <row r="255" spans="1:28" x14ac:dyDescent="0.25">
      <c r="A255" s="1" t="s">
        <v>655</v>
      </c>
      <c r="B255" s="2" t="s">
        <v>656</v>
      </c>
      <c r="C255" s="31">
        <v>42543</v>
      </c>
      <c r="D255" s="66">
        <f t="shared" si="31"/>
        <v>6</v>
      </c>
      <c r="E255" s="66">
        <f t="shared" si="32"/>
        <v>2016</v>
      </c>
      <c r="F255" s="23">
        <f t="shared" ref="F255:F273" si="38">FIND("-",B255,5)</f>
        <v>11</v>
      </c>
      <c r="G255" s="24" t="str">
        <f t="shared" si="37"/>
        <v>ANDROMEDA</v>
      </c>
      <c r="H255" s="67">
        <v>8000</v>
      </c>
      <c r="I255" s="5" t="s">
        <v>1</v>
      </c>
      <c r="J255" s="6" t="e">
        <v>#NAME?</v>
      </c>
      <c r="K255" s="6" t="e">
        <v>#NAME?</v>
      </c>
      <c r="M255" s="69">
        <f t="shared" si="33"/>
        <v>8000</v>
      </c>
      <c r="N255" s="19">
        <f t="shared" si="34"/>
        <v>0</v>
      </c>
      <c r="O255" s="20">
        <f t="shared" si="35"/>
        <v>8000</v>
      </c>
      <c r="AB255" s="15"/>
    </row>
    <row r="256" spans="1:28" x14ac:dyDescent="0.25">
      <c r="A256" s="1" t="s">
        <v>657</v>
      </c>
      <c r="B256" s="2" t="s">
        <v>658</v>
      </c>
      <c r="C256" s="31">
        <v>42543</v>
      </c>
      <c r="D256" s="66">
        <f t="shared" si="31"/>
        <v>6</v>
      </c>
      <c r="E256" s="66">
        <f t="shared" si="32"/>
        <v>2016</v>
      </c>
      <c r="F256" s="23">
        <f t="shared" si="38"/>
        <v>11</v>
      </c>
      <c r="G256" s="24" t="str">
        <f t="shared" si="37"/>
        <v>ANDROMEDA</v>
      </c>
      <c r="H256" s="67">
        <v>5200</v>
      </c>
      <c r="I256" s="5" t="s">
        <v>2</v>
      </c>
      <c r="J256" s="6" t="e">
        <v>#NAME?</v>
      </c>
      <c r="K256" s="6" t="e">
        <v>#NAME?</v>
      </c>
      <c r="M256" s="69">
        <f t="shared" si="33"/>
        <v>5200</v>
      </c>
      <c r="N256" s="19">
        <f t="shared" si="34"/>
        <v>0</v>
      </c>
      <c r="O256" s="20">
        <f t="shared" si="35"/>
        <v>5200</v>
      </c>
      <c r="AB256" s="15"/>
    </row>
    <row r="257" spans="1:28" x14ac:dyDescent="0.25">
      <c r="A257" s="1" t="s">
        <v>659</v>
      </c>
      <c r="B257" s="2" t="s">
        <v>660</v>
      </c>
      <c r="C257" s="31">
        <v>42543</v>
      </c>
      <c r="D257" s="66">
        <f t="shared" si="31"/>
        <v>6</v>
      </c>
      <c r="E257" s="66">
        <f t="shared" si="32"/>
        <v>2016</v>
      </c>
      <c r="F257" s="23">
        <f t="shared" si="38"/>
        <v>11</v>
      </c>
      <c r="G257" s="24" t="str">
        <f t="shared" si="37"/>
        <v>ANDROMEDA</v>
      </c>
      <c r="H257" s="67">
        <v>1500</v>
      </c>
      <c r="I257" s="5" t="s">
        <v>1</v>
      </c>
      <c r="J257" s="6" t="e">
        <v>#NAME?</v>
      </c>
      <c r="K257" s="6" t="e">
        <v>#NAME?</v>
      </c>
      <c r="M257" s="69">
        <f t="shared" si="33"/>
        <v>1500</v>
      </c>
      <c r="N257" s="19">
        <f t="shared" si="34"/>
        <v>0</v>
      </c>
      <c r="O257" s="20">
        <f t="shared" si="35"/>
        <v>1500</v>
      </c>
      <c r="AB257" s="15"/>
    </row>
    <row r="258" spans="1:28" x14ac:dyDescent="0.25">
      <c r="A258" s="1" t="s">
        <v>661</v>
      </c>
      <c r="B258" s="2" t="s">
        <v>662</v>
      </c>
      <c r="C258" s="31">
        <v>42543</v>
      </c>
      <c r="D258" s="66">
        <f t="shared" ref="D258:D321" si="39">MONTH(C258)</f>
        <v>6</v>
      </c>
      <c r="E258" s="66">
        <f t="shared" ref="E258:E321" si="40">YEAR(C258)</f>
        <v>2016</v>
      </c>
      <c r="F258" s="23">
        <f t="shared" si="38"/>
        <v>11</v>
      </c>
      <c r="G258" s="24" t="str">
        <f t="shared" si="37"/>
        <v>ANDROMEDA</v>
      </c>
      <c r="H258" s="67">
        <v>8500</v>
      </c>
      <c r="I258" s="5" t="s">
        <v>2</v>
      </c>
      <c r="J258" s="6" t="e">
        <v>#NAME?</v>
      </c>
      <c r="K258" s="6" t="e">
        <v>#NAME?</v>
      </c>
      <c r="M258" s="69">
        <f t="shared" si="33"/>
        <v>8500</v>
      </c>
      <c r="N258" s="19">
        <f t="shared" si="34"/>
        <v>0</v>
      </c>
      <c r="O258" s="20">
        <f t="shared" si="35"/>
        <v>8500</v>
      </c>
      <c r="AB258" s="15"/>
    </row>
    <row r="259" spans="1:28" x14ac:dyDescent="0.25">
      <c r="A259" s="1" t="s">
        <v>663</v>
      </c>
      <c r="B259" s="2" t="s">
        <v>664</v>
      </c>
      <c r="C259" s="31">
        <v>42543</v>
      </c>
      <c r="D259" s="66">
        <f t="shared" si="39"/>
        <v>6</v>
      </c>
      <c r="E259" s="66">
        <f t="shared" si="40"/>
        <v>2016</v>
      </c>
      <c r="F259" s="23">
        <f t="shared" si="38"/>
        <v>11</v>
      </c>
      <c r="G259" s="24" t="str">
        <f t="shared" si="37"/>
        <v>ANDROMEDA</v>
      </c>
      <c r="H259" s="67">
        <v>8500</v>
      </c>
      <c r="I259" s="5" t="s">
        <v>1</v>
      </c>
      <c r="J259" s="6" t="e">
        <v>#NAME?</v>
      </c>
      <c r="K259" s="6" t="e">
        <v>#NAME?</v>
      </c>
      <c r="M259" s="69">
        <f t="shared" ref="M259:M322" si="41">+H259</f>
        <v>8500</v>
      </c>
      <c r="N259" s="19">
        <f t="shared" ref="N259:N322" si="42">+SUM(P259:R259)</f>
        <v>0</v>
      </c>
      <c r="O259" s="20">
        <f t="shared" ref="O259:O322" si="43">+M259-N259</f>
        <v>8500</v>
      </c>
      <c r="AB259" s="15"/>
    </row>
    <row r="260" spans="1:28" x14ac:dyDescent="0.25">
      <c r="A260" s="1" t="s">
        <v>665</v>
      </c>
      <c r="B260" s="2" t="s">
        <v>666</v>
      </c>
      <c r="C260" s="31">
        <v>42543</v>
      </c>
      <c r="D260" s="66">
        <f t="shared" si="39"/>
        <v>6</v>
      </c>
      <c r="E260" s="66">
        <f t="shared" si="40"/>
        <v>2016</v>
      </c>
      <c r="F260" s="23">
        <f t="shared" si="38"/>
        <v>7</v>
      </c>
      <c r="G260" s="24" t="str">
        <f t="shared" si="37"/>
        <v>CAUTO</v>
      </c>
      <c r="H260" s="67">
        <v>6500</v>
      </c>
      <c r="I260" s="5" t="s">
        <v>1</v>
      </c>
      <c r="J260" s="6" t="e">
        <v>#NAME?</v>
      </c>
      <c r="K260" s="6" t="e">
        <v>#NAME?</v>
      </c>
      <c r="M260" s="69">
        <f t="shared" si="41"/>
        <v>6500</v>
      </c>
      <c r="N260" s="19">
        <f t="shared" si="42"/>
        <v>0</v>
      </c>
      <c r="O260" s="20">
        <f t="shared" si="43"/>
        <v>6500</v>
      </c>
      <c r="AB260" s="15"/>
    </row>
    <row r="261" spans="1:28" x14ac:dyDescent="0.25">
      <c r="A261" s="1" t="s">
        <v>667</v>
      </c>
      <c r="B261" s="2" t="s">
        <v>668</v>
      </c>
      <c r="C261" s="31">
        <v>42543</v>
      </c>
      <c r="D261" s="66">
        <f t="shared" si="39"/>
        <v>6</v>
      </c>
      <c r="E261" s="66">
        <f t="shared" si="40"/>
        <v>2016</v>
      </c>
      <c r="F261" s="23">
        <f t="shared" si="38"/>
        <v>7</v>
      </c>
      <c r="G261" s="24" t="str">
        <f t="shared" si="37"/>
        <v>CAUTO</v>
      </c>
      <c r="H261" s="67">
        <v>39999.99</v>
      </c>
      <c r="I261" s="5" t="s">
        <v>1</v>
      </c>
      <c r="J261" s="6" t="e">
        <v>#NAME?</v>
      </c>
      <c r="K261" s="6" t="e">
        <v>#NAME?</v>
      </c>
      <c r="M261" s="69">
        <f t="shared" si="41"/>
        <v>39999.99</v>
      </c>
      <c r="N261" s="19">
        <f t="shared" si="42"/>
        <v>0</v>
      </c>
      <c r="O261" s="20">
        <f t="shared" si="43"/>
        <v>39999.99</v>
      </c>
      <c r="AB261" s="15"/>
    </row>
    <row r="262" spans="1:28" x14ac:dyDescent="0.25">
      <c r="A262" s="1" t="s">
        <v>669</v>
      </c>
      <c r="B262" s="2" t="s">
        <v>670</v>
      </c>
      <c r="C262" s="31">
        <v>42543</v>
      </c>
      <c r="D262" s="66">
        <f t="shared" si="39"/>
        <v>6</v>
      </c>
      <c r="E262" s="66">
        <f t="shared" si="40"/>
        <v>2016</v>
      </c>
      <c r="F262" s="23">
        <f t="shared" si="38"/>
        <v>7</v>
      </c>
      <c r="G262" s="24" t="str">
        <f t="shared" si="37"/>
        <v>CAUTO</v>
      </c>
      <c r="H262" s="67">
        <v>16500</v>
      </c>
      <c r="I262" s="5" t="s">
        <v>1</v>
      </c>
      <c r="J262" s="6" t="e">
        <v>#NAME?</v>
      </c>
      <c r="K262" s="6" t="e">
        <v>#NAME?</v>
      </c>
      <c r="M262" s="69">
        <f t="shared" si="41"/>
        <v>16500</v>
      </c>
      <c r="N262" s="19">
        <f t="shared" si="42"/>
        <v>0</v>
      </c>
      <c r="O262" s="20">
        <f t="shared" si="43"/>
        <v>16500</v>
      </c>
      <c r="AB262" s="15"/>
    </row>
    <row r="263" spans="1:28" x14ac:dyDescent="0.25">
      <c r="A263" s="1" t="s">
        <v>671</v>
      </c>
      <c r="B263" s="2" t="s">
        <v>672</v>
      </c>
      <c r="C263" s="31">
        <v>42543</v>
      </c>
      <c r="D263" s="66">
        <f t="shared" si="39"/>
        <v>6</v>
      </c>
      <c r="E263" s="66">
        <f t="shared" si="40"/>
        <v>2016</v>
      </c>
      <c r="F263" s="23">
        <f t="shared" si="38"/>
        <v>15</v>
      </c>
      <c r="G263" s="24" t="s">
        <v>673</v>
      </c>
      <c r="H263" s="67">
        <v>1200</v>
      </c>
      <c r="I263" s="5" t="s">
        <v>1</v>
      </c>
      <c r="J263" s="6" t="e">
        <v>#NAME?</v>
      </c>
      <c r="K263" s="6" t="e">
        <v>#NAME?</v>
      </c>
      <c r="M263" s="69">
        <f t="shared" si="41"/>
        <v>1200</v>
      </c>
      <c r="N263" s="19">
        <f t="shared" si="42"/>
        <v>0</v>
      </c>
      <c r="O263" s="20">
        <f t="shared" si="43"/>
        <v>1200</v>
      </c>
      <c r="AB263" s="15"/>
    </row>
    <row r="264" spans="1:28" x14ac:dyDescent="0.25">
      <c r="A264" s="1" t="s">
        <v>674</v>
      </c>
      <c r="B264" s="2" t="s">
        <v>437</v>
      </c>
      <c r="C264" s="31">
        <v>42543</v>
      </c>
      <c r="D264" s="66">
        <f t="shared" si="39"/>
        <v>6</v>
      </c>
      <c r="E264" s="66">
        <f t="shared" si="40"/>
        <v>2016</v>
      </c>
      <c r="F264" s="23">
        <f t="shared" si="38"/>
        <v>10</v>
      </c>
      <c r="G264" s="24" t="str">
        <f t="shared" ref="G264:G292" si="44">LEFT(B264,F264-2)</f>
        <v>IL GELSO</v>
      </c>
      <c r="H264" s="67">
        <v>3500</v>
      </c>
      <c r="I264" s="5" t="s">
        <v>1</v>
      </c>
      <c r="J264" s="6" t="e">
        <v>#NAME?</v>
      </c>
      <c r="K264" s="6" t="e">
        <v>#NAME?</v>
      </c>
      <c r="M264" s="69">
        <f t="shared" si="41"/>
        <v>3500</v>
      </c>
      <c r="N264" s="19">
        <f t="shared" si="42"/>
        <v>0</v>
      </c>
      <c r="O264" s="20">
        <f t="shared" si="43"/>
        <v>3500</v>
      </c>
      <c r="AB264" s="15"/>
    </row>
    <row r="265" spans="1:28" x14ac:dyDescent="0.25">
      <c r="A265" s="1" t="s">
        <v>675</v>
      </c>
      <c r="B265" s="2" t="s">
        <v>676</v>
      </c>
      <c r="C265" s="31">
        <v>42543</v>
      </c>
      <c r="D265" s="66">
        <f t="shared" si="39"/>
        <v>6</v>
      </c>
      <c r="E265" s="66">
        <f t="shared" si="40"/>
        <v>2016</v>
      </c>
      <c r="F265" s="23">
        <f t="shared" si="38"/>
        <v>10</v>
      </c>
      <c r="G265" s="24" t="str">
        <f t="shared" si="44"/>
        <v>IL GELSO</v>
      </c>
      <c r="H265" s="67">
        <v>3000</v>
      </c>
      <c r="I265" s="5" t="s">
        <v>1</v>
      </c>
      <c r="J265" s="6" t="e">
        <v>#NAME?</v>
      </c>
      <c r="K265" s="6" t="e">
        <v>#NAME?</v>
      </c>
      <c r="M265" s="69">
        <f t="shared" si="41"/>
        <v>3000</v>
      </c>
      <c r="N265" s="19">
        <f t="shared" si="42"/>
        <v>0</v>
      </c>
      <c r="O265" s="20">
        <f t="shared" si="43"/>
        <v>3000</v>
      </c>
      <c r="AB265" s="15"/>
    </row>
    <row r="266" spans="1:28" x14ac:dyDescent="0.25">
      <c r="A266" s="1" t="s">
        <v>677</v>
      </c>
      <c r="B266" s="2" t="s">
        <v>678</v>
      </c>
      <c r="C266" s="31">
        <v>42543</v>
      </c>
      <c r="D266" s="66">
        <f t="shared" si="39"/>
        <v>6</v>
      </c>
      <c r="E266" s="66">
        <f t="shared" si="40"/>
        <v>2016</v>
      </c>
      <c r="F266" s="23">
        <f t="shared" si="38"/>
        <v>10</v>
      </c>
      <c r="G266" s="24" t="str">
        <f t="shared" si="44"/>
        <v>IL GELSO</v>
      </c>
      <c r="H266" s="67">
        <v>5150</v>
      </c>
      <c r="I266" s="5" t="s">
        <v>1</v>
      </c>
      <c r="J266" s="6" t="e">
        <v>#NAME?</v>
      </c>
      <c r="K266" s="6" t="e">
        <v>#NAME?</v>
      </c>
      <c r="M266" s="69">
        <f t="shared" si="41"/>
        <v>5150</v>
      </c>
      <c r="N266" s="19">
        <f t="shared" si="42"/>
        <v>0</v>
      </c>
      <c r="O266" s="20">
        <f t="shared" si="43"/>
        <v>5150</v>
      </c>
      <c r="AB266" s="15"/>
    </row>
    <row r="267" spans="1:28" x14ac:dyDescent="0.25">
      <c r="A267" s="1" t="s">
        <v>679</v>
      </c>
      <c r="B267" s="2" t="s">
        <v>680</v>
      </c>
      <c r="C267" s="31">
        <v>42543</v>
      </c>
      <c r="D267" s="66">
        <f t="shared" si="39"/>
        <v>6</v>
      </c>
      <c r="E267" s="66">
        <f t="shared" si="40"/>
        <v>2016</v>
      </c>
      <c r="F267" s="23">
        <f t="shared" si="38"/>
        <v>10</v>
      </c>
      <c r="G267" s="24" t="str">
        <f t="shared" si="44"/>
        <v>IL GELSO</v>
      </c>
      <c r="H267" s="67">
        <v>1200</v>
      </c>
      <c r="I267" s="5" t="s">
        <v>1</v>
      </c>
      <c r="J267" s="6" t="e">
        <v>#NAME?</v>
      </c>
      <c r="K267" s="6" t="e">
        <v>#NAME?</v>
      </c>
      <c r="M267" s="69">
        <f t="shared" si="41"/>
        <v>1200</v>
      </c>
      <c r="N267" s="19">
        <f t="shared" si="42"/>
        <v>0</v>
      </c>
      <c r="O267" s="20">
        <f t="shared" si="43"/>
        <v>1200</v>
      </c>
      <c r="AB267" s="15"/>
    </row>
    <row r="268" spans="1:28" x14ac:dyDescent="0.25">
      <c r="A268" s="1" t="s">
        <v>681</v>
      </c>
      <c r="B268" s="2" t="s">
        <v>682</v>
      </c>
      <c r="C268" s="31">
        <v>42543</v>
      </c>
      <c r="D268" s="66">
        <f t="shared" si="39"/>
        <v>6</v>
      </c>
      <c r="E268" s="66">
        <f t="shared" si="40"/>
        <v>2016</v>
      </c>
      <c r="F268" s="23">
        <f t="shared" si="38"/>
        <v>10</v>
      </c>
      <c r="G268" s="24" t="str">
        <f t="shared" si="44"/>
        <v>IL GELSO</v>
      </c>
      <c r="H268" s="67">
        <v>7200</v>
      </c>
      <c r="I268" s="5" t="s">
        <v>1</v>
      </c>
      <c r="J268" s="6" t="e">
        <v>#NAME?</v>
      </c>
      <c r="K268" s="6" t="e">
        <v>#NAME?</v>
      </c>
      <c r="M268" s="69">
        <f t="shared" si="41"/>
        <v>7200</v>
      </c>
      <c r="N268" s="19">
        <f t="shared" si="42"/>
        <v>0</v>
      </c>
      <c r="O268" s="20">
        <f t="shared" si="43"/>
        <v>7200</v>
      </c>
      <c r="AB268" s="15"/>
    </row>
    <row r="269" spans="1:28" x14ac:dyDescent="0.25">
      <c r="A269" s="8" t="s">
        <v>683</v>
      </c>
      <c r="B269" s="2" t="s">
        <v>684</v>
      </c>
      <c r="C269" s="31">
        <v>42543</v>
      </c>
      <c r="D269" s="66">
        <f t="shared" si="39"/>
        <v>6</v>
      </c>
      <c r="E269" s="66">
        <f t="shared" si="40"/>
        <v>2016</v>
      </c>
      <c r="F269" s="23">
        <f t="shared" si="38"/>
        <v>16</v>
      </c>
      <c r="G269" s="24" t="str">
        <f t="shared" si="44"/>
        <v>MAESTRI FELICE</v>
      </c>
      <c r="H269" s="67">
        <v>65000</v>
      </c>
      <c r="I269" s="71" t="s">
        <v>153</v>
      </c>
      <c r="J269" s="72" t="s">
        <v>685</v>
      </c>
      <c r="K269" s="72">
        <v>291</v>
      </c>
      <c r="L269" s="74"/>
      <c r="M269" s="69">
        <f t="shared" si="41"/>
        <v>65000</v>
      </c>
      <c r="N269" s="19">
        <f t="shared" si="42"/>
        <v>0</v>
      </c>
      <c r="O269" s="20">
        <f t="shared" si="43"/>
        <v>65000</v>
      </c>
      <c r="AB269" s="15"/>
    </row>
    <row r="270" spans="1:28" x14ac:dyDescent="0.25">
      <c r="A270" s="1" t="s">
        <v>686</v>
      </c>
      <c r="B270" s="2" t="s">
        <v>687</v>
      </c>
      <c r="C270" s="31">
        <v>42543</v>
      </c>
      <c r="D270" s="66">
        <f t="shared" si="39"/>
        <v>6</v>
      </c>
      <c r="E270" s="66">
        <f t="shared" si="40"/>
        <v>2016</v>
      </c>
      <c r="F270" s="23">
        <f t="shared" si="38"/>
        <v>20</v>
      </c>
      <c r="G270" s="24" t="str">
        <f t="shared" si="44"/>
        <v>MATTIUSSI ECOLOGIA</v>
      </c>
      <c r="H270" s="67">
        <v>3275</v>
      </c>
      <c r="I270" s="5" t="s">
        <v>171</v>
      </c>
      <c r="J270" s="6" t="e">
        <v>#NAME?</v>
      </c>
      <c r="K270" s="6" t="e">
        <v>#NAME?</v>
      </c>
      <c r="M270" s="69">
        <f t="shared" si="41"/>
        <v>3275</v>
      </c>
      <c r="N270" s="19">
        <f t="shared" si="42"/>
        <v>0</v>
      </c>
      <c r="O270" s="20">
        <f t="shared" si="43"/>
        <v>3275</v>
      </c>
      <c r="AB270" s="15"/>
    </row>
    <row r="271" spans="1:28" x14ac:dyDescent="0.25">
      <c r="A271" s="1" t="s">
        <v>688</v>
      </c>
      <c r="B271" s="2" t="s">
        <v>74</v>
      </c>
      <c r="C271" s="31">
        <v>42543</v>
      </c>
      <c r="D271" s="66">
        <f t="shared" si="39"/>
        <v>6</v>
      </c>
      <c r="E271" s="66">
        <f t="shared" si="40"/>
        <v>2016</v>
      </c>
      <c r="F271" s="23">
        <f t="shared" si="38"/>
        <v>8</v>
      </c>
      <c r="G271" s="24" t="str">
        <f t="shared" si="44"/>
        <v>PETESI</v>
      </c>
      <c r="H271" s="67">
        <v>16000</v>
      </c>
      <c r="I271" s="5" t="s">
        <v>1</v>
      </c>
      <c r="J271" s="6" t="e">
        <v>#NAME?</v>
      </c>
      <c r="K271" s="6" t="e">
        <v>#NAME?</v>
      </c>
      <c r="M271" s="69">
        <f t="shared" si="41"/>
        <v>16000</v>
      </c>
      <c r="N271" s="19">
        <f t="shared" si="42"/>
        <v>0</v>
      </c>
      <c r="O271" s="20">
        <f t="shared" si="43"/>
        <v>16000</v>
      </c>
      <c r="AB271" s="15"/>
    </row>
    <row r="272" spans="1:28" x14ac:dyDescent="0.25">
      <c r="A272" s="1" t="s">
        <v>689</v>
      </c>
      <c r="B272" s="2" t="s">
        <v>690</v>
      </c>
      <c r="C272" s="31">
        <v>42543</v>
      </c>
      <c r="D272" s="66">
        <f t="shared" si="39"/>
        <v>6</v>
      </c>
      <c r="E272" s="66">
        <f t="shared" si="40"/>
        <v>2016</v>
      </c>
      <c r="F272" s="23">
        <f t="shared" si="38"/>
        <v>18</v>
      </c>
      <c r="G272" s="24" t="str">
        <f t="shared" si="44"/>
        <v>PROGETTO AZIENDA</v>
      </c>
      <c r="H272" s="67">
        <v>1700</v>
      </c>
      <c r="I272" s="5" t="s">
        <v>1</v>
      </c>
      <c r="J272" s="6" t="e">
        <v>#NAME?</v>
      </c>
      <c r="K272" s="6" t="e">
        <v>#NAME?</v>
      </c>
      <c r="M272" s="69">
        <f t="shared" si="41"/>
        <v>1700</v>
      </c>
      <c r="N272" s="19">
        <f t="shared" si="42"/>
        <v>0</v>
      </c>
      <c r="O272" s="20">
        <f t="shared" si="43"/>
        <v>1700</v>
      </c>
      <c r="AB272" s="15"/>
    </row>
    <row r="273" spans="1:28" x14ac:dyDescent="0.25">
      <c r="A273" s="1" t="s">
        <v>691</v>
      </c>
      <c r="B273" s="2" t="s">
        <v>364</v>
      </c>
      <c r="C273" s="31">
        <v>42549</v>
      </c>
      <c r="D273" s="66">
        <f t="shared" si="39"/>
        <v>6</v>
      </c>
      <c r="E273" s="66">
        <f t="shared" si="40"/>
        <v>2016</v>
      </c>
      <c r="F273" s="23">
        <f t="shared" si="38"/>
        <v>7</v>
      </c>
      <c r="G273" s="24" t="str">
        <f t="shared" si="44"/>
        <v>GIANT</v>
      </c>
      <c r="H273" s="67">
        <v>6772.5</v>
      </c>
      <c r="I273" s="5" t="s">
        <v>171</v>
      </c>
      <c r="J273" s="6" t="e">
        <v>#NAME?</v>
      </c>
      <c r="K273" s="6" t="e">
        <v>#NAME?</v>
      </c>
      <c r="M273" s="69">
        <f t="shared" si="41"/>
        <v>6772.5</v>
      </c>
      <c r="N273" s="19">
        <f t="shared" si="42"/>
        <v>0</v>
      </c>
      <c r="O273" s="20">
        <f t="shared" si="43"/>
        <v>6772.5</v>
      </c>
      <c r="AB273" s="15"/>
    </row>
    <row r="274" spans="1:28" x14ac:dyDescent="0.25">
      <c r="A274" s="1" t="s">
        <v>692</v>
      </c>
      <c r="B274" s="2" t="s">
        <v>693</v>
      </c>
      <c r="C274" s="31">
        <v>42551</v>
      </c>
      <c r="D274" s="66">
        <f t="shared" si="39"/>
        <v>6</v>
      </c>
      <c r="E274" s="66">
        <f t="shared" si="40"/>
        <v>2016</v>
      </c>
      <c r="F274" s="23">
        <f>FIND("-",B274,1)</f>
        <v>7</v>
      </c>
      <c r="G274" s="24" t="str">
        <f t="shared" si="44"/>
        <v>CENPI</v>
      </c>
      <c r="H274" s="67">
        <v>650.82000000000005</v>
      </c>
      <c r="I274" s="5" t="s">
        <v>1</v>
      </c>
      <c r="J274" s="6" t="e">
        <v>#NAME?</v>
      </c>
      <c r="K274" s="6" t="e">
        <v>#NAME?</v>
      </c>
      <c r="M274" s="69">
        <f t="shared" si="41"/>
        <v>650.82000000000005</v>
      </c>
      <c r="N274" s="19">
        <f t="shared" si="42"/>
        <v>0</v>
      </c>
      <c r="O274" s="20">
        <f t="shared" si="43"/>
        <v>650.82000000000005</v>
      </c>
      <c r="AB274" s="15"/>
    </row>
    <row r="275" spans="1:28" x14ac:dyDescent="0.25">
      <c r="A275" s="1" t="s">
        <v>694</v>
      </c>
      <c r="B275" s="2" t="s">
        <v>695</v>
      </c>
      <c r="C275" s="31">
        <v>42551</v>
      </c>
      <c r="D275" s="66">
        <f t="shared" si="39"/>
        <v>6</v>
      </c>
      <c r="E275" s="66">
        <f t="shared" si="40"/>
        <v>2016</v>
      </c>
      <c r="F275" s="23">
        <f t="shared" ref="F275:F338" si="45">FIND("-",B275,5)</f>
        <v>18</v>
      </c>
      <c r="G275" s="24" t="str">
        <f t="shared" si="44"/>
        <v>PROGETTO AZIENDA</v>
      </c>
      <c r="H275" s="67">
        <v>350</v>
      </c>
      <c r="I275" s="5" t="s">
        <v>1</v>
      </c>
      <c r="J275" s="6" t="e">
        <v>#NAME?</v>
      </c>
      <c r="K275" s="6" t="e">
        <v>#NAME?</v>
      </c>
      <c r="M275" s="69">
        <f t="shared" si="41"/>
        <v>350</v>
      </c>
      <c r="N275" s="19">
        <f t="shared" si="42"/>
        <v>0</v>
      </c>
      <c r="O275" s="20">
        <f t="shared" si="43"/>
        <v>350</v>
      </c>
      <c r="AB275" s="15"/>
    </row>
    <row r="276" spans="1:28" x14ac:dyDescent="0.25">
      <c r="A276" s="82" t="s">
        <v>696</v>
      </c>
      <c r="B276" s="83" t="s">
        <v>697</v>
      </c>
      <c r="C276" s="84">
        <v>42556</v>
      </c>
      <c r="D276" s="66">
        <f t="shared" si="39"/>
        <v>7</v>
      </c>
      <c r="E276" s="66">
        <f t="shared" si="40"/>
        <v>2016</v>
      </c>
      <c r="F276" s="23">
        <f t="shared" si="45"/>
        <v>16</v>
      </c>
      <c r="G276" s="24" t="str">
        <f t="shared" si="44"/>
        <v>LINEA STRADALE</v>
      </c>
      <c r="H276" s="85">
        <v>4557</v>
      </c>
      <c r="I276" s="5" t="s">
        <v>171</v>
      </c>
      <c r="J276" s="6" t="e">
        <v>#NAME?</v>
      </c>
      <c r="K276" s="6" t="e">
        <v>#NAME?</v>
      </c>
      <c r="M276" s="69">
        <f t="shared" si="41"/>
        <v>4557</v>
      </c>
      <c r="N276" s="19">
        <f t="shared" si="42"/>
        <v>0</v>
      </c>
      <c r="O276" s="20">
        <f t="shared" si="43"/>
        <v>4557</v>
      </c>
      <c r="AB276" s="15"/>
    </row>
    <row r="277" spans="1:28" x14ac:dyDescent="0.25">
      <c r="A277" s="82" t="s">
        <v>698</v>
      </c>
      <c r="B277" s="83" t="s">
        <v>699</v>
      </c>
      <c r="C277" s="84">
        <v>42556</v>
      </c>
      <c r="D277" s="66">
        <f t="shared" si="39"/>
        <v>7</v>
      </c>
      <c r="E277" s="66">
        <f t="shared" si="40"/>
        <v>2016</v>
      </c>
      <c r="F277" s="23">
        <f t="shared" si="45"/>
        <v>14</v>
      </c>
      <c r="G277" s="24" t="str">
        <f t="shared" si="44"/>
        <v>MARINI F/LLI</v>
      </c>
      <c r="H277" s="67">
        <v>680</v>
      </c>
      <c r="I277" s="5" t="s">
        <v>2</v>
      </c>
      <c r="J277" s="6" t="e">
        <v>#NAME?</v>
      </c>
      <c r="K277" s="6" t="e">
        <v>#NAME?</v>
      </c>
      <c r="M277" s="69">
        <f t="shared" si="41"/>
        <v>680</v>
      </c>
      <c r="N277" s="19">
        <f t="shared" si="42"/>
        <v>0</v>
      </c>
      <c r="O277" s="20">
        <f t="shared" si="43"/>
        <v>680</v>
      </c>
      <c r="AB277" s="15"/>
    </row>
    <row r="278" spans="1:28" x14ac:dyDescent="0.25">
      <c r="A278" s="1" t="s">
        <v>700</v>
      </c>
      <c r="B278" s="2" t="s">
        <v>701</v>
      </c>
      <c r="C278" s="31">
        <v>42556</v>
      </c>
      <c r="D278" s="66">
        <f t="shared" si="39"/>
        <v>7</v>
      </c>
      <c r="E278" s="66">
        <f t="shared" si="40"/>
        <v>2016</v>
      </c>
      <c r="F278" s="23">
        <f t="shared" si="45"/>
        <v>17</v>
      </c>
      <c r="G278" s="24" t="str">
        <f t="shared" si="44"/>
        <v>NST di FRACCARO</v>
      </c>
      <c r="H278" s="67">
        <v>350.1</v>
      </c>
      <c r="I278" s="5" t="s">
        <v>171</v>
      </c>
      <c r="J278" s="6" t="e">
        <v>#NAME?</v>
      </c>
      <c r="K278" s="6" t="e">
        <v>#NAME?</v>
      </c>
      <c r="M278" s="69">
        <f t="shared" si="41"/>
        <v>350.1</v>
      </c>
      <c r="N278" s="19">
        <f t="shared" si="42"/>
        <v>0</v>
      </c>
      <c r="O278" s="20">
        <f t="shared" si="43"/>
        <v>350.1</v>
      </c>
      <c r="AB278" s="15"/>
    </row>
    <row r="279" spans="1:28" x14ac:dyDescent="0.25">
      <c r="A279" s="82" t="s">
        <v>702</v>
      </c>
      <c r="B279" s="83" t="s">
        <v>703</v>
      </c>
      <c r="C279" s="84">
        <v>42556</v>
      </c>
      <c r="D279" s="66">
        <f t="shared" si="39"/>
        <v>7</v>
      </c>
      <c r="E279" s="66">
        <f t="shared" si="40"/>
        <v>2016</v>
      </c>
      <c r="F279" s="23">
        <f t="shared" si="45"/>
        <v>16</v>
      </c>
      <c r="G279" s="24" t="str">
        <f t="shared" si="44"/>
        <v>REDCOON ITALIA</v>
      </c>
      <c r="H279" s="67">
        <v>519.65</v>
      </c>
      <c r="I279" s="5" t="s">
        <v>171</v>
      </c>
      <c r="J279" s="6" t="e">
        <v>#NAME?</v>
      </c>
      <c r="K279" s="6" t="e">
        <v>#NAME?</v>
      </c>
      <c r="M279" s="69">
        <f t="shared" si="41"/>
        <v>519.65</v>
      </c>
      <c r="N279" s="19">
        <f t="shared" si="42"/>
        <v>0</v>
      </c>
      <c r="O279" s="20">
        <f t="shared" si="43"/>
        <v>519.65</v>
      </c>
      <c r="AB279" s="15"/>
    </row>
    <row r="280" spans="1:28" x14ac:dyDescent="0.25">
      <c r="A280" s="1" t="s">
        <v>704</v>
      </c>
      <c r="B280" s="2" t="s">
        <v>705</v>
      </c>
      <c r="C280" s="31">
        <v>42557</v>
      </c>
      <c r="D280" s="66">
        <f t="shared" si="39"/>
        <v>7</v>
      </c>
      <c r="E280" s="66">
        <f t="shared" si="40"/>
        <v>2016</v>
      </c>
      <c r="F280" s="23">
        <f t="shared" si="45"/>
        <v>8</v>
      </c>
      <c r="G280" s="24" t="str">
        <f t="shared" si="44"/>
        <v>ANTHEA</v>
      </c>
      <c r="H280" s="67">
        <v>2266</v>
      </c>
      <c r="I280" s="5" t="s">
        <v>171</v>
      </c>
      <c r="J280" s="6" t="s">
        <v>706</v>
      </c>
      <c r="K280" s="6">
        <v>299</v>
      </c>
      <c r="M280" s="69">
        <f t="shared" si="41"/>
        <v>2266</v>
      </c>
      <c r="N280" s="19">
        <f t="shared" si="42"/>
        <v>0</v>
      </c>
      <c r="O280" s="20">
        <f t="shared" si="43"/>
        <v>2266</v>
      </c>
      <c r="AB280" s="15"/>
    </row>
    <row r="281" spans="1:28" x14ac:dyDescent="0.25">
      <c r="A281" s="1" t="s">
        <v>707</v>
      </c>
      <c r="B281" s="2" t="s">
        <v>708</v>
      </c>
      <c r="C281" s="31">
        <v>42557</v>
      </c>
      <c r="D281" s="66">
        <f t="shared" si="39"/>
        <v>7</v>
      </c>
      <c r="E281" s="66">
        <f t="shared" si="40"/>
        <v>2016</v>
      </c>
      <c r="F281" s="23">
        <f t="shared" si="45"/>
        <v>8</v>
      </c>
      <c r="G281" s="24" t="str">
        <f t="shared" si="44"/>
        <v>ANTHEA</v>
      </c>
      <c r="H281" s="67">
        <v>1785</v>
      </c>
      <c r="I281" s="5" t="s">
        <v>171</v>
      </c>
      <c r="J281" s="6" t="s">
        <v>709</v>
      </c>
      <c r="K281" s="6">
        <v>300</v>
      </c>
      <c r="M281" s="69">
        <f t="shared" si="41"/>
        <v>1785</v>
      </c>
      <c r="N281" s="19">
        <f t="shared" si="42"/>
        <v>0</v>
      </c>
      <c r="O281" s="20">
        <f t="shared" si="43"/>
        <v>1785</v>
      </c>
      <c r="AB281" s="15"/>
    </row>
    <row r="282" spans="1:28" x14ac:dyDescent="0.25">
      <c r="A282" s="1" t="s">
        <v>710</v>
      </c>
      <c r="B282" s="2" t="s">
        <v>711</v>
      </c>
      <c r="C282" s="31">
        <v>42559</v>
      </c>
      <c r="D282" s="66">
        <f t="shared" si="39"/>
        <v>7</v>
      </c>
      <c r="E282" s="66">
        <f t="shared" si="40"/>
        <v>2016</v>
      </c>
      <c r="F282" s="23">
        <f t="shared" si="45"/>
        <v>11</v>
      </c>
      <c r="G282" s="24" t="str">
        <f t="shared" si="44"/>
        <v>EDILGHEDI</v>
      </c>
      <c r="H282" s="67">
        <v>2000</v>
      </c>
      <c r="I282" s="5" t="s">
        <v>2</v>
      </c>
      <c r="J282" s="6" t="s">
        <v>712</v>
      </c>
      <c r="K282" s="6">
        <v>303</v>
      </c>
      <c r="M282" s="69">
        <f t="shared" si="41"/>
        <v>2000</v>
      </c>
      <c r="N282" s="19">
        <f t="shared" si="42"/>
        <v>0</v>
      </c>
      <c r="O282" s="20">
        <f t="shared" si="43"/>
        <v>2000</v>
      </c>
      <c r="AB282" s="15"/>
    </row>
    <row r="283" spans="1:28" x14ac:dyDescent="0.25">
      <c r="A283" s="1" t="s">
        <v>713</v>
      </c>
      <c r="B283" s="2" t="s">
        <v>714</v>
      </c>
      <c r="C283" s="31">
        <v>42559</v>
      </c>
      <c r="D283" s="66">
        <f t="shared" si="39"/>
        <v>7</v>
      </c>
      <c r="E283" s="66">
        <f t="shared" si="40"/>
        <v>2016</v>
      </c>
      <c r="F283" s="23">
        <f t="shared" si="45"/>
        <v>10</v>
      </c>
      <c r="G283" s="24" t="str">
        <f t="shared" si="44"/>
        <v>IL GELSO</v>
      </c>
      <c r="H283" s="67">
        <v>12000</v>
      </c>
      <c r="I283" s="5" t="s">
        <v>1</v>
      </c>
      <c r="J283" s="6" t="s">
        <v>715</v>
      </c>
      <c r="K283" s="6">
        <v>301</v>
      </c>
      <c r="M283" s="69">
        <f t="shared" si="41"/>
        <v>12000</v>
      </c>
      <c r="N283" s="19">
        <f t="shared" si="42"/>
        <v>0</v>
      </c>
      <c r="O283" s="20">
        <f t="shared" si="43"/>
        <v>12000</v>
      </c>
      <c r="AB283" s="15"/>
    </row>
    <row r="284" spans="1:28" x14ac:dyDescent="0.25">
      <c r="A284" s="1" t="s">
        <v>716</v>
      </c>
      <c r="B284" s="2" t="s">
        <v>717</v>
      </c>
      <c r="C284" s="31">
        <v>42559</v>
      </c>
      <c r="D284" s="66">
        <f t="shared" si="39"/>
        <v>7</v>
      </c>
      <c r="E284" s="66">
        <f t="shared" si="40"/>
        <v>2016</v>
      </c>
      <c r="F284" s="23">
        <f t="shared" si="45"/>
        <v>10</v>
      </c>
      <c r="G284" s="24" t="str">
        <f t="shared" si="44"/>
        <v>IL GELSO</v>
      </c>
      <c r="H284" s="67">
        <v>6500</v>
      </c>
      <c r="I284" s="5" t="s">
        <v>1</v>
      </c>
      <c r="J284" s="6" t="s">
        <v>718</v>
      </c>
      <c r="K284" s="6">
        <v>302</v>
      </c>
      <c r="M284" s="69">
        <f t="shared" si="41"/>
        <v>6500</v>
      </c>
      <c r="N284" s="19">
        <f t="shared" si="42"/>
        <v>0</v>
      </c>
      <c r="O284" s="20">
        <f t="shared" si="43"/>
        <v>6500</v>
      </c>
      <c r="AB284" s="15"/>
    </row>
    <row r="285" spans="1:28" x14ac:dyDescent="0.25">
      <c r="A285" s="1" t="s">
        <v>719</v>
      </c>
      <c r="B285" s="2" t="s">
        <v>720</v>
      </c>
      <c r="C285" s="31">
        <v>42559</v>
      </c>
      <c r="D285" s="66">
        <f t="shared" si="39"/>
        <v>7</v>
      </c>
      <c r="E285" s="66">
        <f t="shared" si="40"/>
        <v>2016</v>
      </c>
      <c r="F285" s="23">
        <f t="shared" si="45"/>
        <v>10</v>
      </c>
      <c r="G285" s="24" t="str">
        <f t="shared" si="44"/>
        <v>IL GELSO</v>
      </c>
      <c r="H285" s="67">
        <v>20000</v>
      </c>
      <c r="I285" s="5" t="s">
        <v>1</v>
      </c>
      <c r="J285" s="6" t="s">
        <v>721</v>
      </c>
      <c r="K285" s="6">
        <v>304</v>
      </c>
      <c r="M285" s="69">
        <f t="shared" si="41"/>
        <v>20000</v>
      </c>
      <c r="N285" s="19">
        <f t="shared" si="42"/>
        <v>0</v>
      </c>
      <c r="O285" s="20">
        <f t="shared" si="43"/>
        <v>20000</v>
      </c>
      <c r="AB285" s="15"/>
    </row>
    <row r="286" spans="1:28" x14ac:dyDescent="0.25">
      <c r="A286" s="1" t="s">
        <v>722</v>
      </c>
      <c r="B286" s="2" t="s">
        <v>723</v>
      </c>
      <c r="C286" s="31">
        <v>42563</v>
      </c>
      <c r="D286" s="66">
        <f t="shared" si="39"/>
        <v>7</v>
      </c>
      <c r="E286" s="66">
        <f t="shared" si="40"/>
        <v>2016</v>
      </c>
      <c r="F286" s="23">
        <f t="shared" si="45"/>
        <v>10</v>
      </c>
      <c r="G286" s="24" t="str">
        <f t="shared" si="44"/>
        <v>IL GELSO</v>
      </c>
      <c r="H286" s="67">
        <v>16200</v>
      </c>
      <c r="I286" s="5" t="s">
        <v>1</v>
      </c>
      <c r="J286" s="6" t="s">
        <v>724</v>
      </c>
      <c r="K286" s="6">
        <v>306</v>
      </c>
      <c r="M286" s="69">
        <f t="shared" si="41"/>
        <v>16200</v>
      </c>
      <c r="N286" s="19">
        <f t="shared" si="42"/>
        <v>0</v>
      </c>
      <c r="O286" s="20">
        <f t="shared" si="43"/>
        <v>16200</v>
      </c>
      <c r="AB286" s="15"/>
    </row>
    <row r="287" spans="1:28" x14ac:dyDescent="0.25">
      <c r="A287" s="86" t="s">
        <v>725</v>
      </c>
      <c r="B287" s="2" t="s">
        <v>726</v>
      </c>
      <c r="C287" s="31">
        <v>42563</v>
      </c>
      <c r="D287" s="66">
        <f t="shared" si="39"/>
        <v>7</v>
      </c>
      <c r="E287" s="66">
        <f t="shared" si="40"/>
        <v>2016</v>
      </c>
      <c r="F287" s="23">
        <f t="shared" si="45"/>
        <v>10</v>
      </c>
      <c r="G287" s="24" t="str">
        <f t="shared" si="44"/>
        <v>IL GELSO</v>
      </c>
      <c r="H287" s="67">
        <v>11700</v>
      </c>
      <c r="I287" s="5" t="s">
        <v>1</v>
      </c>
      <c r="J287" s="6" t="s">
        <v>727</v>
      </c>
      <c r="K287" s="6">
        <v>305</v>
      </c>
      <c r="M287" s="69">
        <f t="shared" si="41"/>
        <v>11700</v>
      </c>
      <c r="N287" s="19">
        <f t="shared" si="42"/>
        <v>0</v>
      </c>
      <c r="O287" s="20">
        <f t="shared" si="43"/>
        <v>11700</v>
      </c>
      <c r="AB287" s="15"/>
    </row>
    <row r="288" spans="1:28" x14ac:dyDescent="0.25">
      <c r="A288" s="86" t="s">
        <v>728</v>
      </c>
      <c r="B288" s="2" t="s">
        <v>729</v>
      </c>
      <c r="C288" s="31">
        <v>42565</v>
      </c>
      <c r="D288" s="66">
        <f t="shared" si="39"/>
        <v>7</v>
      </c>
      <c r="E288" s="66">
        <f t="shared" si="40"/>
        <v>2016</v>
      </c>
      <c r="F288" s="23">
        <f t="shared" si="45"/>
        <v>17</v>
      </c>
      <c r="G288" s="24" t="str">
        <f t="shared" si="44"/>
        <v>GRUPPO ITALTELO</v>
      </c>
      <c r="H288" s="67">
        <v>5000</v>
      </c>
      <c r="I288" s="5" t="s">
        <v>171</v>
      </c>
      <c r="J288" s="6" t="s">
        <v>730</v>
      </c>
      <c r="K288" s="6">
        <v>307</v>
      </c>
      <c r="M288" s="69">
        <f t="shared" si="41"/>
        <v>5000</v>
      </c>
      <c r="N288" s="19">
        <f t="shared" si="42"/>
        <v>0</v>
      </c>
      <c r="O288" s="20">
        <f t="shared" si="43"/>
        <v>5000</v>
      </c>
      <c r="AB288" s="15"/>
    </row>
    <row r="289" spans="1:28" x14ac:dyDescent="0.25">
      <c r="A289" s="86" t="s">
        <v>731</v>
      </c>
      <c r="B289" s="2" t="s">
        <v>80</v>
      </c>
      <c r="C289" s="31">
        <v>42567</v>
      </c>
      <c r="D289" s="66">
        <f t="shared" si="39"/>
        <v>7</v>
      </c>
      <c r="E289" s="66">
        <f t="shared" si="40"/>
        <v>2016</v>
      </c>
      <c r="F289" s="23">
        <f t="shared" si="45"/>
        <v>11</v>
      </c>
      <c r="G289" s="24" t="str">
        <f t="shared" si="44"/>
        <v>GREENWOOD</v>
      </c>
      <c r="H289" s="67">
        <v>1400</v>
      </c>
      <c r="I289" s="5" t="s">
        <v>171</v>
      </c>
      <c r="J289" s="6" t="s">
        <v>732</v>
      </c>
      <c r="K289" s="6">
        <v>309</v>
      </c>
      <c r="M289" s="69">
        <f t="shared" si="41"/>
        <v>1400</v>
      </c>
      <c r="N289" s="19">
        <f t="shared" si="42"/>
        <v>0</v>
      </c>
      <c r="O289" s="20">
        <f t="shared" si="43"/>
        <v>1400</v>
      </c>
      <c r="AB289" s="15"/>
    </row>
    <row r="290" spans="1:28" x14ac:dyDescent="0.25">
      <c r="A290" s="86" t="s">
        <v>733</v>
      </c>
      <c r="B290" s="2" t="s">
        <v>245</v>
      </c>
      <c r="C290" s="31">
        <v>42567</v>
      </c>
      <c r="D290" s="66">
        <f t="shared" si="39"/>
        <v>7</v>
      </c>
      <c r="E290" s="66">
        <f t="shared" si="40"/>
        <v>2016</v>
      </c>
      <c r="F290" s="23">
        <f t="shared" si="45"/>
        <v>7</v>
      </c>
      <c r="G290" s="24" t="str">
        <f t="shared" si="44"/>
        <v>ILPLA</v>
      </c>
      <c r="H290" s="67">
        <v>647.91999999999996</v>
      </c>
      <c r="I290" s="5" t="s">
        <v>171</v>
      </c>
      <c r="J290" s="6" t="s">
        <v>734</v>
      </c>
      <c r="K290" s="6">
        <v>308</v>
      </c>
      <c r="M290" s="69">
        <f t="shared" si="41"/>
        <v>647.91999999999996</v>
      </c>
      <c r="N290" s="19">
        <f t="shared" si="42"/>
        <v>0</v>
      </c>
      <c r="O290" s="20">
        <f t="shared" si="43"/>
        <v>647.91999999999996</v>
      </c>
      <c r="AB290" s="15"/>
    </row>
    <row r="291" spans="1:28" x14ac:dyDescent="0.25">
      <c r="A291" s="1" t="s">
        <v>735</v>
      </c>
      <c r="B291" s="2" t="s">
        <v>736</v>
      </c>
      <c r="C291" s="31">
        <v>42567</v>
      </c>
      <c r="D291" s="66">
        <f t="shared" si="39"/>
        <v>7</v>
      </c>
      <c r="E291" s="66">
        <f t="shared" si="40"/>
        <v>2016</v>
      </c>
      <c r="F291" s="23">
        <f t="shared" si="45"/>
        <v>10</v>
      </c>
      <c r="G291" s="24" t="str">
        <f t="shared" si="44"/>
        <v>SYSTEM 6</v>
      </c>
      <c r="H291" s="67">
        <v>730</v>
      </c>
      <c r="I291" s="5" t="s">
        <v>171</v>
      </c>
      <c r="J291" s="6" t="s">
        <v>737</v>
      </c>
      <c r="K291" s="6">
        <v>310</v>
      </c>
      <c r="M291" s="69">
        <f t="shared" si="41"/>
        <v>730</v>
      </c>
      <c r="N291" s="19">
        <f t="shared" si="42"/>
        <v>0</v>
      </c>
      <c r="O291" s="20">
        <f t="shared" si="43"/>
        <v>730</v>
      </c>
      <c r="AB291" s="15"/>
    </row>
    <row r="292" spans="1:28" x14ac:dyDescent="0.25">
      <c r="A292" s="82" t="s">
        <v>738</v>
      </c>
      <c r="B292" s="83" t="s">
        <v>739</v>
      </c>
      <c r="C292" s="84">
        <v>42570</v>
      </c>
      <c r="D292" s="66">
        <f t="shared" si="39"/>
        <v>7</v>
      </c>
      <c r="E292" s="66">
        <f t="shared" si="40"/>
        <v>2016</v>
      </c>
      <c r="F292" s="23">
        <f t="shared" si="45"/>
        <v>16</v>
      </c>
      <c r="G292" s="24" t="str">
        <f t="shared" si="44"/>
        <v>GRUPPO BOSSONI</v>
      </c>
      <c r="H292" s="67">
        <v>1416.39</v>
      </c>
      <c r="I292" s="5" t="s">
        <v>1</v>
      </c>
      <c r="J292" s="6" t="s">
        <v>740</v>
      </c>
      <c r="K292" s="6">
        <v>311</v>
      </c>
      <c r="M292" s="69">
        <f t="shared" si="41"/>
        <v>1416.39</v>
      </c>
      <c r="N292" s="19">
        <f t="shared" si="42"/>
        <v>0</v>
      </c>
      <c r="O292" s="20">
        <f t="shared" si="43"/>
        <v>1416.39</v>
      </c>
      <c r="AB292" s="15"/>
    </row>
    <row r="293" spans="1:28" x14ac:dyDescent="0.25">
      <c r="A293" s="1" t="s">
        <v>741</v>
      </c>
      <c r="B293" s="2" t="s">
        <v>742</v>
      </c>
      <c r="C293" s="31">
        <v>42570</v>
      </c>
      <c r="D293" s="66">
        <f t="shared" si="39"/>
        <v>7</v>
      </c>
      <c r="E293" s="66">
        <f t="shared" si="40"/>
        <v>2016</v>
      </c>
      <c r="F293" s="23">
        <f t="shared" si="45"/>
        <v>28</v>
      </c>
      <c r="G293" s="24" t="s">
        <v>743</v>
      </c>
      <c r="H293" s="67">
        <v>3150</v>
      </c>
      <c r="I293" s="5" t="s">
        <v>171</v>
      </c>
      <c r="J293" s="6" t="s">
        <v>744</v>
      </c>
      <c r="K293" s="6">
        <v>312</v>
      </c>
      <c r="M293" s="69">
        <f t="shared" si="41"/>
        <v>3150</v>
      </c>
      <c r="N293" s="19">
        <f t="shared" si="42"/>
        <v>0</v>
      </c>
      <c r="O293" s="20">
        <f t="shared" si="43"/>
        <v>3150</v>
      </c>
      <c r="AB293" s="15"/>
    </row>
    <row r="294" spans="1:28" x14ac:dyDescent="0.25">
      <c r="A294" s="1" t="s">
        <v>745</v>
      </c>
      <c r="B294" s="2" t="s">
        <v>746</v>
      </c>
      <c r="C294" s="31">
        <v>42571</v>
      </c>
      <c r="D294" s="66">
        <f t="shared" si="39"/>
        <v>7</v>
      </c>
      <c r="E294" s="66">
        <f t="shared" si="40"/>
        <v>2016</v>
      </c>
      <c r="F294" s="23">
        <f t="shared" si="45"/>
        <v>7</v>
      </c>
      <c r="G294" s="24" t="str">
        <f t="shared" ref="G294:G336" si="46">LEFT(B294,F294-2)</f>
        <v>COSEA</v>
      </c>
      <c r="H294" s="67">
        <v>30000</v>
      </c>
      <c r="I294" s="5" t="s">
        <v>1</v>
      </c>
      <c r="J294" s="6" t="s">
        <v>747</v>
      </c>
      <c r="K294" s="6">
        <v>314</v>
      </c>
      <c r="M294" s="69">
        <f t="shared" si="41"/>
        <v>30000</v>
      </c>
      <c r="N294" s="19">
        <f t="shared" si="42"/>
        <v>0</v>
      </c>
      <c r="O294" s="20">
        <f t="shared" si="43"/>
        <v>30000</v>
      </c>
      <c r="AB294" s="15"/>
    </row>
    <row r="295" spans="1:28" x14ac:dyDescent="0.25">
      <c r="A295" s="1" t="s">
        <v>748</v>
      </c>
      <c r="B295" s="2" t="s">
        <v>749</v>
      </c>
      <c r="C295" s="31">
        <v>42571</v>
      </c>
      <c r="D295" s="66">
        <f t="shared" si="39"/>
        <v>7</v>
      </c>
      <c r="E295" s="66">
        <f t="shared" si="40"/>
        <v>2016</v>
      </c>
      <c r="F295" s="23">
        <f t="shared" si="45"/>
        <v>16</v>
      </c>
      <c r="G295" s="24" t="str">
        <f t="shared" si="46"/>
        <v>OIKOS PROGETTI</v>
      </c>
      <c r="H295" s="67">
        <v>2160</v>
      </c>
      <c r="I295" s="5" t="s">
        <v>1</v>
      </c>
      <c r="J295" s="6" t="s">
        <v>750</v>
      </c>
      <c r="K295" s="6">
        <v>313</v>
      </c>
      <c r="M295" s="69">
        <f t="shared" si="41"/>
        <v>2160</v>
      </c>
      <c r="N295" s="19">
        <f t="shared" si="42"/>
        <v>0</v>
      </c>
      <c r="O295" s="20">
        <f t="shared" si="43"/>
        <v>2160</v>
      </c>
      <c r="AB295" s="15"/>
    </row>
    <row r="296" spans="1:28" x14ac:dyDescent="0.25">
      <c r="A296" s="1" t="s">
        <v>751</v>
      </c>
      <c r="B296" s="2" t="s">
        <v>752</v>
      </c>
      <c r="C296" s="31">
        <v>42577</v>
      </c>
      <c r="D296" s="66">
        <f t="shared" si="39"/>
        <v>7</v>
      </c>
      <c r="E296" s="66">
        <f t="shared" si="40"/>
        <v>2016</v>
      </c>
      <c r="F296" s="23">
        <f t="shared" si="45"/>
        <v>18</v>
      </c>
      <c r="G296" s="24" t="str">
        <f t="shared" si="46"/>
        <v>DESENZANO MOTORI</v>
      </c>
      <c r="H296" s="67">
        <v>53200</v>
      </c>
      <c r="I296" s="5" t="s">
        <v>171</v>
      </c>
      <c r="J296" s="6" t="s">
        <v>753</v>
      </c>
      <c r="K296" s="6">
        <v>315</v>
      </c>
      <c r="M296" s="69">
        <f t="shared" si="41"/>
        <v>53200</v>
      </c>
      <c r="N296" s="19">
        <f t="shared" si="42"/>
        <v>0</v>
      </c>
      <c r="O296" s="20">
        <f t="shared" si="43"/>
        <v>53200</v>
      </c>
      <c r="AB296" s="15"/>
    </row>
    <row r="297" spans="1:28" x14ac:dyDescent="0.25">
      <c r="A297" s="27" t="s">
        <v>754</v>
      </c>
      <c r="B297" s="2" t="s">
        <v>755</v>
      </c>
      <c r="C297" s="31">
        <v>42580</v>
      </c>
      <c r="D297" s="66">
        <f t="shared" si="39"/>
        <v>7</v>
      </c>
      <c r="E297" s="66">
        <f t="shared" si="40"/>
        <v>2016</v>
      </c>
      <c r="F297" s="23">
        <f t="shared" si="45"/>
        <v>16</v>
      </c>
      <c r="G297" s="24" t="str">
        <f t="shared" si="46"/>
        <v>CRIBIS D&amp;B SRL</v>
      </c>
      <c r="H297" s="28">
        <v>990</v>
      </c>
      <c r="I297" s="29" t="s">
        <v>1</v>
      </c>
      <c r="J297" s="30" t="s">
        <v>756</v>
      </c>
      <c r="K297" s="30">
        <v>316</v>
      </c>
      <c r="L297" s="7"/>
      <c r="M297" s="69">
        <f t="shared" si="41"/>
        <v>990</v>
      </c>
      <c r="N297" s="19">
        <f t="shared" si="42"/>
        <v>0</v>
      </c>
      <c r="O297" s="20">
        <f t="shared" si="43"/>
        <v>990</v>
      </c>
      <c r="AB297" s="15"/>
    </row>
    <row r="298" spans="1:28" x14ac:dyDescent="0.25">
      <c r="A298" s="1" t="s">
        <v>757</v>
      </c>
      <c r="B298" s="2" t="s">
        <v>542</v>
      </c>
      <c r="C298" s="31">
        <v>42580</v>
      </c>
      <c r="D298" s="66">
        <f t="shared" si="39"/>
        <v>7</v>
      </c>
      <c r="E298" s="66">
        <f t="shared" si="40"/>
        <v>2016</v>
      </c>
      <c r="F298" s="23">
        <f t="shared" si="45"/>
        <v>12</v>
      </c>
      <c r="G298" s="24" t="str">
        <f t="shared" si="46"/>
        <v>EUROSINTEX</v>
      </c>
      <c r="H298" s="67">
        <v>6577.5</v>
      </c>
      <c r="I298" s="5" t="s">
        <v>171</v>
      </c>
      <c r="J298" s="6" t="s">
        <v>758</v>
      </c>
      <c r="K298" s="6">
        <v>318</v>
      </c>
      <c r="M298" s="69">
        <f t="shared" si="41"/>
        <v>6577.5</v>
      </c>
      <c r="N298" s="19">
        <f t="shared" si="42"/>
        <v>0</v>
      </c>
      <c r="O298" s="20">
        <f t="shared" si="43"/>
        <v>6577.5</v>
      </c>
      <c r="AB298" s="15"/>
    </row>
    <row r="299" spans="1:28" x14ac:dyDescent="0.25">
      <c r="A299" s="1" t="s">
        <v>759</v>
      </c>
      <c r="B299" s="2" t="s">
        <v>760</v>
      </c>
      <c r="C299" s="31">
        <v>42580</v>
      </c>
      <c r="D299" s="66">
        <f t="shared" si="39"/>
        <v>7</v>
      </c>
      <c r="E299" s="66">
        <f t="shared" si="40"/>
        <v>2016</v>
      </c>
      <c r="F299" s="23">
        <f t="shared" si="45"/>
        <v>6</v>
      </c>
      <c r="G299" s="24" t="str">
        <f t="shared" si="46"/>
        <v>MAMI</v>
      </c>
      <c r="H299" s="67">
        <v>3954.96</v>
      </c>
      <c r="I299" s="5" t="s">
        <v>171</v>
      </c>
      <c r="J299" s="6" t="s">
        <v>761</v>
      </c>
      <c r="K299" s="6">
        <v>317</v>
      </c>
      <c r="M299" s="69">
        <f t="shared" si="41"/>
        <v>3954.96</v>
      </c>
      <c r="N299" s="19">
        <f t="shared" si="42"/>
        <v>0</v>
      </c>
      <c r="O299" s="20">
        <f t="shared" si="43"/>
        <v>3954.96</v>
      </c>
      <c r="AB299" s="15"/>
    </row>
    <row r="300" spans="1:28" x14ac:dyDescent="0.25">
      <c r="A300" s="1" t="s">
        <v>762</v>
      </c>
      <c r="B300" s="2" t="s">
        <v>81</v>
      </c>
      <c r="C300" s="31">
        <v>42585</v>
      </c>
      <c r="D300" s="66">
        <f t="shared" si="39"/>
        <v>8</v>
      </c>
      <c r="E300" s="66">
        <f t="shared" si="40"/>
        <v>2016</v>
      </c>
      <c r="F300" s="23">
        <f t="shared" si="45"/>
        <v>15</v>
      </c>
      <c r="G300" s="24" t="str">
        <f t="shared" si="46"/>
        <v>BAULE VOLANTE</v>
      </c>
      <c r="H300" s="67">
        <v>1355</v>
      </c>
      <c r="I300" s="5" t="s">
        <v>171</v>
      </c>
      <c r="J300" s="6" t="s">
        <v>763</v>
      </c>
      <c r="K300" s="6">
        <v>319</v>
      </c>
      <c r="M300" s="69">
        <f t="shared" si="41"/>
        <v>1355</v>
      </c>
      <c r="N300" s="19">
        <f t="shared" si="42"/>
        <v>0</v>
      </c>
      <c r="O300" s="20">
        <f t="shared" si="43"/>
        <v>1355</v>
      </c>
      <c r="AB300" s="15"/>
    </row>
    <row r="301" spans="1:28" x14ac:dyDescent="0.25">
      <c r="A301" s="82" t="s">
        <v>764</v>
      </c>
      <c r="B301" s="83" t="s">
        <v>760</v>
      </c>
      <c r="C301" s="84">
        <v>42585</v>
      </c>
      <c r="D301" s="66">
        <f t="shared" si="39"/>
        <v>8</v>
      </c>
      <c r="E301" s="66">
        <f t="shared" si="40"/>
        <v>2016</v>
      </c>
      <c r="F301" s="23">
        <f t="shared" si="45"/>
        <v>6</v>
      </c>
      <c r="G301" s="24" t="str">
        <f t="shared" si="46"/>
        <v>MAMI</v>
      </c>
      <c r="H301" s="67">
        <v>1140.3499999999999</v>
      </c>
      <c r="I301" s="5" t="s">
        <v>171</v>
      </c>
      <c r="J301" s="6" t="s">
        <v>765</v>
      </c>
      <c r="K301" s="6">
        <v>320</v>
      </c>
      <c r="M301" s="69">
        <f t="shared" si="41"/>
        <v>1140.3499999999999</v>
      </c>
      <c r="N301" s="19">
        <f t="shared" si="42"/>
        <v>0</v>
      </c>
      <c r="O301" s="20">
        <f t="shared" si="43"/>
        <v>1140.3499999999999</v>
      </c>
      <c r="AB301" s="15"/>
    </row>
    <row r="302" spans="1:28" x14ac:dyDescent="0.25">
      <c r="A302" s="1" t="s">
        <v>766</v>
      </c>
      <c r="B302" s="2" t="s">
        <v>767</v>
      </c>
      <c r="C302" s="31">
        <v>42590</v>
      </c>
      <c r="D302" s="66">
        <f t="shared" si="39"/>
        <v>8</v>
      </c>
      <c r="E302" s="66">
        <f t="shared" si="40"/>
        <v>2016</v>
      </c>
      <c r="F302" s="23">
        <f t="shared" si="45"/>
        <v>17</v>
      </c>
      <c r="G302" s="24" t="str">
        <f t="shared" si="46"/>
        <v>FIORAVANTI LUCA</v>
      </c>
      <c r="H302" s="67">
        <v>5000</v>
      </c>
      <c r="I302" s="5" t="s">
        <v>1</v>
      </c>
      <c r="J302" s="6" t="s">
        <v>768</v>
      </c>
      <c r="K302" s="6">
        <v>324</v>
      </c>
      <c r="M302" s="69">
        <f t="shared" si="41"/>
        <v>5000</v>
      </c>
      <c r="N302" s="19">
        <f t="shared" si="42"/>
        <v>0</v>
      </c>
      <c r="O302" s="20">
        <f t="shared" si="43"/>
        <v>5000</v>
      </c>
      <c r="AB302" s="15"/>
    </row>
    <row r="303" spans="1:28" x14ac:dyDescent="0.25">
      <c r="A303" s="1" t="s">
        <v>769</v>
      </c>
      <c r="B303" s="2" t="s">
        <v>460</v>
      </c>
      <c r="C303" s="31">
        <v>42590</v>
      </c>
      <c r="D303" s="66">
        <f t="shared" si="39"/>
        <v>8</v>
      </c>
      <c r="E303" s="66">
        <f t="shared" si="40"/>
        <v>2016</v>
      </c>
      <c r="F303" s="23">
        <f t="shared" si="45"/>
        <v>7</v>
      </c>
      <c r="G303" s="24" t="str">
        <f t="shared" si="46"/>
        <v>GIANT</v>
      </c>
      <c r="H303" s="67">
        <v>12215</v>
      </c>
      <c r="I303" s="5" t="s">
        <v>171</v>
      </c>
      <c r="J303" s="6" t="s">
        <v>770</v>
      </c>
      <c r="K303" s="6">
        <v>322</v>
      </c>
      <c r="M303" s="69">
        <f t="shared" si="41"/>
        <v>12215</v>
      </c>
      <c r="N303" s="19">
        <f t="shared" si="42"/>
        <v>0</v>
      </c>
      <c r="O303" s="20">
        <f t="shared" si="43"/>
        <v>12215</v>
      </c>
      <c r="AB303" s="15"/>
    </row>
    <row r="304" spans="1:28" x14ac:dyDescent="0.25">
      <c r="A304" s="1" t="s">
        <v>771</v>
      </c>
      <c r="B304" s="2" t="s">
        <v>772</v>
      </c>
      <c r="C304" s="31">
        <v>42590</v>
      </c>
      <c r="D304" s="66">
        <f t="shared" si="39"/>
        <v>8</v>
      </c>
      <c r="E304" s="66">
        <f t="shared" si="40"/>
        <v>2016</v>
      </c>
      <c r="F304" s="23">
        <f t="shared" si="45"/>
        <v>20</v>
      </c>
      <c r="G304" s="24" t="str">
        <f t="shared" si="46"/>
        <v>MATTIUSSI ECOLOGIA</v>
      </c>
      <c r="H304" s="67">
        <v>12350</v>
      </c>
      <c r="I304" s="5" t="s">
        <v>171</v>
      </c>
      <c r="J304" s="6" t="s">
        <v>773</v>
      </c>
      <c r="K304" s="6">
        <v>321</v>
      </c>
      <c r="M304" s="69">
        <f t="shared" si="41"/>
        <v>12350</v>
      </c>
      <c r="N304" s="19">
        <f t="shared" si="42"/>
        <v>0</v>
      </c>
      <c r="O304" s="20">
        <f t="shared" si="43"/>
        <v>12350</v>
      </c>
      <c r="AB304" s="15"/>
    </row>
    <row r="305" spans="1:28" x14ac:dyDescent="0.25">
      <c r="A305" s="1" t="s">
        <v>774</v>
      </c>
      <c r="B305" s="2" t="s">
        <v>775</v>
      </c>
      <c r="C305" s="31">
        <v>42590</v>
      </c>
      <c r="D305" s="66">
        <f t="shared" si="39"/>
        <v>8</v>
      </c>
      <c r="E305" s="66">
        <f t="shared" si="40"/>
        <v>2016</v>
      </c>
      <c r="F305" s="23">
        <f t="shared" si="45"/>
        <v>18</v>
      </c>
      <c r="G305" s="24" t="str">
        <f t="shared" si="46"/>
        <v>SYSTEMA AMBIENTE</v>
      </c>
      <c r="H305" s="67">
        <v>20000</v>
      </c>
      <c r="I305" s="5" t="s">
        <v>1</v>
      </c>
      <c r="J305" s="6" t="s">
        <v>776</v>
      </c>
      <c r="K305" s="6">
        <v>323</v>
      </c>
      <c r="M305" s="69">
        <f t="shared" si="41"/>
        <v>20000</v>
      </c>
      <c r="N305" s="19">
        <f t="shared" si="42"/>
        <v>0</v>
      </c>
      <c r="O305" s="20">
        <f t="shared" si="43"/>
        <v>20000</v>
      </c>
      <c r="AB305" s="15"/>
    </row>
    <row r="306" spans="1:28" x14ac:dyDescent="0.25">
      <c r="A306" s="1" t="s">
        <v>777</v>
      </c>
      <c r="B306" s="2" t="s">
        <v>778</v>
      </c>
      <c r="C306" s="31">
        <v>42591</v>
      </c>
      <c r="D306" s="66">
        <f t="shared" si="39"/>
        <v>8</v>
      </c>
      <c r="E306" s="66">
        <f t="shared" si="40"/>
        <v>2016</v>
      </c>
      <c r="F306" s="23">
        <f t="shared" si="45"/>
        <v>16</v>
      </c>
      <c r="G306" s="24" t="str">
        <f t="shared" si="46"/>
        <v>AUTOSCUOLA RIK</v>
      </c>
      <c r="H306" s="67">
        <v>250</v>
      </c>
      <c r="I306" s="5" t="s">
        <v>1</v>
      </c>
      <c r="J306" s="6" t="s">
        <v>779</v>
      </c>
      <c r="K306" s="6">
        <v>326</v>
      </c>
      <c r="M306" s="69">
        <f t="shared" si="41"/>
        <v>250</v>
      </c>
      <c r="N306" s="19">
        <f t="shared" si="42"/>
        <v>0</v>
      </c>
      <c r="O306" s="20">
        <f t="shared" si="43"/>
        <v>250</v>
      </c>
      <c r="AB306" s="15"/>
    </row>
    <row r="307" spans="1:28" x14ac:dyDescent="0.25">
      <c r="A307" s="1" t="s">
        <v>780</v>
      </c>
      <c r="B307" s="2" t="s">
        <v>781</v>
      </c>
      <c r="C307" s="31">
        <v>42591</v>
      </c>
      <c r="D307" s="66">
        <f t="shared" si="39"/>
        <v>8</v>
      </c>
      <c r="E307" s="66">
        <f t="shared" si="40"/>
        <v>2016</v>
      </c>
      <c r="F307" s="23">
        <f t="shared" si="45"/>
        <v>11</v>
      </c>
      <c r="G307" s="24" t="str">
        <f t="shared" si="46"/>
        <v>DELTA TRE</v>
      </c>
      <c r="H307" s="67">
        <v>10000</v>
      </c>
      <c r="I307" s="5" t="s">
        <v>1</v>
      </c>
      <c r="J307" s="6" t="s">
        <v>782</v>
      </c>
      <c r="K307" s="6">
        <v>325</v>
      </c>
      <c r="M307" s="69">
        <f t="shared" si="41"/>
        <v>10000</v>
      </c>
      <c r="N307" s="19">
        <f t="shared" si="42"/>
        <v>0</v>
      </c>
      <c r="O307" s="20">
        <f t="shared" si="43"/>
        <v>10000</v>
      </c>
      <c r="AB307" s="15"/>
    </row>
    <row r="308" spans="1:28" x14ac:dyDescent="0.25">
      <c r="A308" s="1" t="s">
        <v>783</v>
      </c>
      <c r="B308" s="2" t="s">
        <v>784</v>
      </c>
      <c r="C308" s="31">
        <v>42591</v>
      </c>
      <c r="D308" s="66">
        <f t="shared" si="39"/>
        <v>8</v>
      </c>
      <c r="E308" s="66">
        <f t="shared" si="40"/>
        <v>2016</v>
      </c>
      <c r="F308" s="23">
        <f t="shared" si="45"/>
        <v>14</v>
      </c>
      <c r="G308" s="24" t="str">
        <f t="shared" si="46"/>
        <v>XEROX ITALIA</v>
      </c>
      <c r="H308" s="67">
        <v>5346</v>
      </c>
      <c r="I308" s="5" t="s">
        <v>171</v>
      </c>
      <c r="J308" s="6" t="s">
        <v>785</v>
      </c>
      <c r="K308" s="6">
        <v>327</v>
      </c>
      <c r="M308" s="69">
        <f t="shared" si="41"/>
        <v>5346</v>
      </c>
      <c r="N308" s="19">
        <f t="shared" si="42"/>
        <v>0</v>
      </c>
      <c r="O308" s="20">
        <f t="shared" si="43"/>
        <v>5346</v>
      </c>
      <c r="AB308" s="15"/>
    </row>
    <row r="309" spans="1:28" x14ac:dyDescent="0.25">
      <c r="A309" s="1" t="s">
        <v>786</v>
      </c>
      <c r="B309" s="2" t="s">
        <v>787</v>
      </c>
      <c r="C309" s="31">
        <v>42593</v>
      </c>
      <c r="D309" s="66">
        <f t="shared" si="39"/>
        <v>8</v>
      </c>
      <c r="E309" s="66">
        <f t="shared" si="40"/>
        <v>2016</v>
      </c>
      <c r="F309" s="23">
        <f t="shared" si="45"/>
        <v>15</v>
      </c>
      <c r="G309" s="24" t="str">
        <f t="shared" si="46"/>
        <v>BORGO SPURGHI</v>
      </c>
      <c r="H309" s="67">
        <v>5000</v>
      </c>
      <c r="I309" s="5" t="s">
        <v>2</v>
      </c>
      <c r="J309" s="6" t="s">
        <v>788</v>
      </c>
      <c r="K309" s="6">
        <v>330</v>
      </c>
      <c r="M309" s="69">
        <f t="shared" si="41"/>
        <v>5000</v>
      </c>
      <c r="N309" s="19">
        <f t="shared" si="42"/>
        <v>0</v>
      </c>
      <c r="O309" s="20">
        <f t="shared" si="43"/>
        <v>5000</v>
      </c>
      <c r="AB309" s="15"/>
    </row>
    <row r="310" spans="1:28" x14ac:dyDescent="0.25">
      <c r="A310" s="1" t="s">
        <v>789</v>
      </c>
      <c r="B310" s="2" t="s">
        <v>790</v>
      </c>
      <c r="C310" s="31">
        <v>42593</v>
      </c>
      <c r="D310" s="66">
        <f t="shared" si="39"/>
        <v>8</v>
      </c>
      <c r="E310" s="66">
        <f t="shared" si="40"/>
        <v>2016</v>
      </c>
      <c r="F310" s="23">
        <f t="shared" si="45"/>
        <v>6</v>
      </c>
      <c r="G310" s="24" t="str">
        <f t="shared" si="46"/>
        <v>CAMF</v>
      </c>
      <c r="H310" s="67">
        <v>130</v>
      </c>
      <c r="I310" s="5" t="s">
        <v>1</v>
      </c>
      <c r="J310" s="6" t="s">
        <v>791</v>
      </c>
      <c r="K310" s="6">
        <v>331</v>
      </c>
      <c r="L310" s="6" t="s">
        <v>367</v>
      </c>
      <c r="M310" s="69">
        <f t="shared" si="41"/>
        <v>130</v>
      </c>
      <c r="N310" s="19">
        <f t="shared" si="42"/>
        <v>0</v>
      </c>
      <c r="O310" s="20">
        <f t="shared" si="43"/>
        <v>130</v>
      </c>
      <c r="AB310" s="15"/>
    </row>
    <row r="311" spans="1:28" x14ac:dyDescent="0.25">
      <c r="A311" s="1" t="s">
        <v>792</v>
      </c>
      <c r="B311" s="2" t="s">
        <v>793</v>
      </c>
      <c r="C311" s="31">
        <v>42593</v>
      </c>
      <c r="D311" s="66">
        <f t="shared" si="39"/>
        <v>8</v>
      </c>
      <c r="E311" s="66">
        <f t="shared" si="40"/>
        <v>2016</v>
      </c>
      <c r="F311" s="23">
        <f t="shared" si="45"/>
        <v>7</v>
      </c>
      <c r="G311" s="24" t="str">
        <f t="shared" si="46"/>
        <v>CAUTO</v>
      </c>
      <c r="H311" s="67">
        <v>200</v>
      </c>
      <c r="I311" s="5" t="s">
        <v>1</v>
      </c>
      <c r="J311" s="6" t="s">
        <v>794</v>
      </c>
      <c r="K311" s="6">
        <v>333</v>
      </c>
      <c r="M311" s="69">
        <f t="shared" si="41"/>
        <v>200</v>
      </c>
      <c r="N311" s="19">
        <f t="shared" si="42"/>
        <v>0</v>
      </c>
      <c r="O311" s="20">
        <f t="shared" si="43"/>
        <v>200</v>
      </c>
      <c r="AB311" s="15"/>
    </row>
    <row r="312" spans="1:28" x14ac:dyDescent="0.25">
      <c r="A312" s="1" t="s">
        <v>795</v>
      </c>
      <c r="B312" s="2" t="s">
        <v>796</v>
      </c>
      <c r="C312" s="31">
        <v>42593</v>
      </c>
      <c r="D312" s="66">
        <f t="shared" si="39"/>
        <v>8</v>
      </c>
      <c r="E312" s="66">
        <f t="shared" si="40"/>
        <v>2016</v>
      </c>
      <c r="F312" s="23">
        <f t="shared" si="45"/>
        <v>7</v>
      </c>
      <c r="G312" s="24" t="str">
        <f t="shared" si="46"/>
        <v>CAUTO</v>
      </c>
      <c r="H312" s="67">
        <v>290</v>
      </c>
      <c r="I312" s="5" t="s">
        <v>1</v>
      </c>
      <c r="J312" s="6" t="s">
        <v>797</v>
      </c>
      <c r="K312" s="6">
        <v>332</v>
      </c>
      <c r="M312" s="69">
        <f t="shared" si="41"/>
        <v>290</v>
      </c>
      <c r="N312" s="19">
        <f t="shared" si="42"/>
        <v>0</v>
      </c>
      <c r="O312" s="20">
        <f t="shared" si="43"/>
        <v>290</v>
      </c>
      <c r="AB312" s="15"/>
    </row>
    <row r="313" spans="1:28" x14ac:dyDescent="0.25">
      <c r="A313" s="1" t="s">
        <v>798</v>
      </c>
      <c r="B313" s="2" t="s">
        <v>799</v>
      </c>
      <c r="C313" s="31">
        <v>42593</v>
      </c>
      <c r="D313" s="66">
        <f t="shared" si="39"/>
        <v>8</v>
      </c>
      <c r="E313" s="66">
        <f t="shared" si="40"/>
        <v>2016</v>
      </c>
      <c r="F313" s="23">
        <f t="shared" si="45"/>
        <v>11</v>
      </c>
      <c r="G313" s="24" t="str">
        <f t="shared" si="46"/>
        <v>VISIONOVA</v>
      </c>
      <c r="H313" s="67">
        <v>1450</v>
      </c>
      <c r="I313" s="5" t="s">
        <v>1</v>
      </c>
      <c r="J313" s="6" t="s">
        <v>800</v>
      </c>
      <c r="K313" s="6">
        <v>334</v>
      </c>
      <c r="M313" s="69">
        <f t="shared" si="41"/>
        <v>1450</v>
      </c>
      <c r="N313" s="19">
        <f t="shared" si="42"/>
        <v>0</v>
      </c>
      <c r="O313" s="20">
        <f t="shared" si="43"/>
        <v>1450</v>
      </c>
      <c r="AB313" s="15"/>
    </row>
    <row r="314" spans="1:28" x14ac:dyDescent="0.25">
      <c r="A314" s="1" t="s">
        <v>801</v>
      </c>
      <c r="B314" s="2" t="s">
        <v>802</v>
      </c>
      <c r="C314" s="31">
        <v>42601</v>
      </c>
      <c r="D314" s="66">
        <f t="shared" si="39"/>
        <v>8</v>
      </c>
      <c r="E314" s="66">
        <f t="shared" si="40"/>
        <v>2016</v>
      </c>
      <c r="F314" s="23">
        <f t="shared" si="45"/>
        <v>17</v>
      </c>
      <c r="G314" s="24" t="str">
        <f t="shared" si="46"/>
        <v>ELETTRICA FABER</v>
      </c>
      <c r="H314" s="67">
        <v>9700</v>
      </c>
      <c r="I314" s="5" t="s">
        <v>2</v>
      </c>
      <c r="J314" s="6" t="s">
        <v>803</v>
      </c>
      <c r="K314" s="6">
        <v>335</v>
      </c>
      <c r="M314" s="69">
        <f t="shared" si="41"/>
        <v>9700</v>
      </c>
      <c r="N314" s="19">
        <f t="shared" si="42"/>
        <v>0</v>
      </c>
      <c r="O314" s="20">
        <f t="shared" si="43"/>
        <v>9700</v>
      </c>
      <c r="AB314" s="15"/>
    </row>
    <row r="315" spans="1:28" x14ac:dyDescent="0.25">
      <c r="A315" s="1" t="s">
        <v>804</v>
      </c>
      <c r="B315" s="2" t="s">
        <v>805</v>
      </c>
      <c r="C315" s="31">
        <v>42601</v>
      </c>
      <c r="D315" s="66">
        <f t="shared" si="39"/>
        <v>8</v>
      </c>
      <c r="E315" s="66">
        <f t="shared" si="40"/>
        <v>2016</v>
      </c>
      <c r="F315" s="23">
        <f t="shared" si="45"/>
        <v>9</v>
      </c>
      <c r="G315" s="24" t="str">
        <f t="shared" si="46"/>
        <v>ELLISSE</v>
      </c>
      <c r="H315" s="67">
        <v>150</v>
      </c>
      <c r="I315" s="5" t="s">
        <v>1</v>
      </c>
      <c r="J315" s="6" t="s">
        <v>806</v>
      </c>
      <c r="K315" s="6">
        <v>339</v>
      </c>
      <c r="M315" s="69">
        <f t="shared" si="41"/>
        <v>150</v>
      </c>
      <c r="N315" s="19">
        <f t="shared" si="42"/>
        <v>0</v>
      </c>
      <c r="O315" s="20">
        <f t="shared" si="43"/>
        <v>150</v>
      </c>
      <c r="AB315" s="15"/>
    </row>
    <row r="316" spans="1:28" x14ac:dyDescent="0.25">
      <c r="A316" s="1" t="s">
        <v>807</v>
      </c>
      <c r="B316" s="2" t="s">
        <v>808</v>
      </c>
      <c r="C316" s="31">
        <v>42601</v>
      </c>
      <c r="D316" s="66">
        <f t="shared" si="39"/>
        <v>8</v>
      </c>
      <c r="E316" s="66">
        <f t="shared" si="40"/>
        <v>2016</v>
      </c>
      <c r="F316" s="23">
        <f t="shared" si="45"/>
        <v>16</v>
      </c>
      <c r="G316" s="24" t="str">
        <f t="shared" si="46"/>
        <v>ITALIANA LEGNO</v>
      </c>
      <c r="H316" s="67">
        <v>17300</v>
      </c>
      <c r="I316" s="5" t="s">
        <v>171</v>
      </c>
      <c r="J316" s="6" t="s">
        <v>809</v>
      </c>
      <c r="K316" s="6">
        <v>338</v>
      </c>
      <c r="M316" s="69">
        <f t="shared" si="41"/>
        <v>17300</v>
      </c>
      <c r="N316" s="19">
        <f t="shared" si="42"/>
        <v>0</v>
      </c>
      <c r="O316" s="20">
        <f t="shared" si="43"/>
        <v>17300</v>
      </c>
      <c r="AB316" s="15"/>
    </row>
    <row r="317" spans="1:28" x14ac:dyDescent="0.25">
      <c r="A317" s="1" t="s">
        <v>810</v>
      </c>
      <c r="B317" s="2" t="s">
        <v>811</v>
      </c>
      <c r="C317" s="31">
        <v>42601</v>
      </c>
      <c r="D317" s="66">
        <f t="shared" si="39"/>
        <v>8</v>
      </c>
      <c r="E317" s="66">
        <f t="shared" si="40"/>
        <v>2016</v>
      </c>
      <c r="F317" s="23">
        <f t="shared" si="45"/>
        <v>16</v>
      </c>
      <c r="G317" s="24" t="str">
        <f t="shared" si="46"/>
        <v>ROCCA FABRIZIO</v>
      </c>
      <c r="H317" s="67">
        <v>3600</v>
      </c>
      <c r="I317" s="5" t="s">
        <v>171</v>
      </c>
      <c r="J317" s="6" t="s">
        <v>812</v>
      </c>
      <c r="K317" s="6">
        <v>337</v>
      </c>
      <c r="M317" s="69">
        <f t="shared" si="41"/>
        <v>3600</v>
      </c>
      <c r="N317" s="19">
        <f t="shared" si="42"/>
        <v>0</v>
      </c>
      <c r="O317" s="20">
        <f t="shared" si="43"/>
        <v>3600</v>
      </c>
      <c r="AB317" s="15"/>
    </row>
    <row r="318" spans="1:28" x14ac:dyDescent="0.25">
      <c r="A318" s="1" t="s">
        <v>813</v>
      </c>
      <c r="B318" s="2" t="s">
        <v>814</v>
      </c>
      <c r="C318" s="31">
        <v>42601</v>
      </c>
      <c r="D318" s="66">
        <f t="shared" si="39"/>
        <v>8</v>
      </c>
      <c r="E318" s="66">
        <f t="shared" si="40"/>
        <v>2016</v>
      </c>
      <c r="F318" s="23">
        <f t="shared" si="45"/>
        <v>13</v>
      </c>
      <c r="G318" s="24" t="str">
        <f t="shared" si="46"/>
        <v>ZAC SISTEMI</v>
      </c>
      <c r="H318" s="67">
        <v>1010</v>
      </c>
      <c r="I318" s="5" t="s">
        <v>171</v>
      </c>
      <c r="J318" s="6" t="s">
        <v>815</v>
      </c>
      <c r="K318" s="6">
        <v>336</v>
      </c>
      <c r="M318" s="69">
        <f t="shared" si="41"/>
        <v>1010</v>
      </c>
      <c r="N318" s="19">
        <f t="shared" si="42"/>
        <v>0</v>
      </c>
      <c r="O318" s="20">
        <f t="shared" si="43"/>
        <v>1010</v>
      </c>
      <c r="AB318" s="15"/>
    </row>
    <row r="319" spans="1:28" x14ac:dyDescent="0.25">
      <c r="A319" s="1" t="s">
        <v>816</v>
      </c>
      <c r="B319" s="2" t="s">
        <v>817</v>
      </c>
      <c r="C319" s="31">
        <v>42601</v>
      </c>
      <c r="D319" s="66">
        <f t="shared" si="39"/>
        <v>8</v>
      </c>
      <c r="E319" s="66">
        <f t="shared" si="40"/>
        <v>2016</v>
      </c>
      <c r="F319" s="23">
        <f t="shared" si="45"/>
        <v>13</v>
      </c>
      <c r="G319" s="24" t="str">
        <f t="shared" si="46"/>
        <v>ZAC SISTEMI</v>
      </c>
      <c r="H319" s="67">
        <v>2240</v>
      </c>
      <c r="I319" s="5" t="s">
        <v>171</v>
      </c>
      <c r="J319" s="6" t="s">
        <v>818</v>
      </c>
      <c r="K319" s="6">
        <v>340</v>
      </c>
      <c r="M319" s="69">
        <f t="shared" si="41"/>
        <v>2240</v>
      </c>
      <c r="N319" s="19">
        <f t="shared" si="42"/>
        <v>0</v>
      </c>
      <c r="O319" s="20">
        <f t="shared" si="43"/>
        <v>2240</v>
      </c>
      <c r="AB319" s="15"/>
    </row>
    <row r="320" spans="1:28" x14ac:dyDescent="0.25">
      <c r="A320" s="1" t="s">
        <v>819</v>
      </c>
      <c r="B320" s="2" t="s">
        <v>820</v>
      </c>
      <c r="C320" s="31">
        <v>42607</v>
      </c>
      <c r="D320" s="66">
        <f t="shared" si="39"/>
        <v>8</v>
      </c>
      <c r="E320" s="66">
        <f t="shared" si="40"/>
        <v>2016</v>
      </c>
      <c r="F320" s="23">
        <f t="shared" si="45"/>
        <v>7</v>
      </c>
      <c r="G320" s="24" t="str">
        <f t="shared" si="46"/>
        <v>DOTTI</v>
      </c>
      <c r="H320" s="67">
        <v>15000</v>
      </c>
      <c r="I320" s="5" t="s">
        <v>1</v>
      </c>
      <c r="J320" s="6" t="s">
        <v>821</v>
      </c>
      <c r="K320" s="6">
        <v>342</v>
      </c>
      <c r="M320" s="69">
        <f t="shared" si="41"/>
        <v>15000</v>
      </c>
      <c r="N320" s="19">
        <f t="shared" si="42"/>
        <v>0</v>
      </c>
      <c r="O320" s="20">
        <f t="shared" si="43"/>
        <v>15000</v>
      </c>
      <c r="AB320" s="15"/>
    </row>
    <row r="321" spans="1:28" x14ac:dyDescent="0.25">
      <c r="A321" s="1" t="s">
        <v>822</v>
      </c>
      <c r="B321" s="2" t="s">
        <v>823</v>
      </c>
      <c r="C321" s="31">
        <v>42607</v>
      </c>
      <c r="D321" s="66">
        <f t="shared" si="39"/>
        <v>8</v>
      </c>
      <c r="E321" s="66">
        <f t="shared" si="40"/>
        <v>2016</v>
      </c>
      <c r="F321" s="23">
        <f t="shared" si="45"/>
        <v>16</v>
      </c>
      <c r="G321" s="24" t="str">
        <f t="shared" si="46"/>
        <v>LA PUBBLICITA'</v>
      </c>
      <c r="H321" s="67">
        <v>10000</v>
      </c>
      <c r="I321" s="5" t="s">
        <v>1</v>
      </c>
      <c r="J321" s="6" t="s">
        <v>824</v>
      </c>
      <c r="K321" s="6">
        <v>341</v>
      </c>
      <c r="M321" s="69">
        <f t="shared" si="41"/>
        <v>10000</v>
      </c>
      <c r="N321" s="19">
        <f t="shared" si="42"/>
        <v>0</v>
      </c>
      <c r="O321" s="20">
        <f t="shared" si="43"/>
        <v>10000</v>
      </c>
      <c r="AB321" s="15"/>
    </row>
    <row r="322" spans="1:28" x14ac:dyDescent="0.25">
      <c r="A322" s="1" t="s">
        <v>825</v>
      </c>
      <c r="B322" s="2" t="s">
        <v>826</v>
      </c>
      <c r="C322" s="31">
        <v>42611</v>
      </c>
      <c r="D322" s="66">
        <f t="shared" ref="D322:D382" si="47">MONTH(C322)</f>
        <v>8</v>
      </c>
      <c r="E322" s="66">
        <f t="shared" ref="E322:E358" si="48">YEAR(C322)</f>
        <v>2016</v>
      </c>
      <c r="F322" s="23">
        <f t="shared" si="45"/>
        <v>11</v>
      </c>
      <c r="G322" s="24" t="str">
        <f t="shared" si="46"/>
        <v>AMPEGROUP</v>
      </c>
      <c r="H322" s="67">
        <v>600</v>
      </c>
      <c r="I322" s="5" t="s">
        <v>2</v>
      </c>
      <c r="J322" s="6" t="s">
        <v>827</v>
      </c>
      <c r="K322" s="6">
        <v>343</v>
      </c>
      <c r="M322" s="69">
        <f t="shared" si="41"/>
        <v>600</v>
      </c>
      <c r="N322" s="19">
        <f t="shared" si="42"/>
        <v>0</v>
      </c>
      <c r="O322" s="20">
        <f t="shared" si="43"/>
        <v>600</v>
      </c>
      <c r="AB322" s="15"/>
    </row>
    <row r="323" spans="1:28" x14ac:dyDescent="0.25">
      <c r="A323" s="82" t="s">
        <v>828</v>
      </c>
      <c r="B323" s="83" t="s">
        <v>829</v>
      </c>
      <c r="C323" s="84">
        <v>42612</v>
      </c>
      <c r="D323" s="66">
        <f t="shared" si="47"/>
        <v>8</v>
      </c>
      <c r="E323" s="66">
        <f t="shared" si="48"/>
        <v>2016</v>
      </c>
      <c r="F323" s="23">
        <f t="shared" si="45"/>
        <v>7</v>
      </c>
      <c r="G323" s="24" t="str">
        <f t="shared" si="46"/>
        <v>GIANT</v>
      </c>
      <c r="H323" s="67">
        <v>11118</v>
      </c>
      <c r="I323" s="5" t="s">
        <v>171</v>
      </c>
      <c r="J323" s="6" t="s">
        <v>830</v>
      </c>
      <c r="K323" s="6">
        <v>344</v>
      </c>
      <c r="M323" s="69">
        <f t="shared" ref="M323:M386" si="49">+H323</f>
        <v>11118</v>
      </c>
      <c r="N323" s="19">
        <f t="shared" ref="N323:N386" si="50">+SUM(P323:R323)</f>
        <v>0</v>
      </c>
      <c r="O323" s="20">
        <f t="shared" ref="O323:O386" si="51">+M323-N323</f>
        <v>11118</v>
      </c>
      <c r="AB323" s="15"/>
    </row>
    <row r="324" spans="1:28" x14ac:dyDescent="0.25">
      <c r="A324" s="82" t="s">
        <v>831</v>
      </c>
      <c r="B324" s="83" t="s">
        <v>832</v>
      </c>
      <c r="C324" s="84">
        <v>42612</v>
      </c>
      <c r="D324" s="66">
        <f t="shared" si="47"/>
        <v>8</v>
      </c>
      <c r="E324" s="66">
        <f t="shared" si="48"/>
        <v>2016</v>
      </c>
      <c r="F324" s="23">
        <f t="shared" si="45"/>
        <v>7</v>
      </c>
      <c r="G324" s="24" t="str">
        <f t="shared" si="46"/>
        <v>GIANT</v>
      </c>
      <c r="H324" s="67">
        <v>4515</v>
      </c>
      <c r="I324" s="5" t="s">
        <v>171</v>
      </c>
      <c r="J324" s="6" t="s">
        <v>833</v>
      </c>
      <c r="K324" s="6">
        <v>345</v>
      </c>
      <c r="M324" s="69">
        <f t="shared" si="49"/>
        <v>4515</v>
      </c>
      <c r="N324" s="19">
        <f t="shared" si="50"/>
        <v>0</v>
      </c>
      <c r="O324" s="20">
        <f t="shared" si="51"/>
        <v>4515</v>
      </c>
      <c r="AB324" s="15"/>
    </row>
    <row r="325" spans="1:28" x14ac:dyDescent="0.25">
      <c r="A325" s="1" t="s">
        <v>834</v>
      </c>
      <c r="B325" s="2" t="s">
        <v>835</v>
      </c>
      <c r="C325" s="31">
        <v>42612</v>
      </c>
      <c r="D325" s="66">
        <f t="shared" si="47"/>
        <v>8</v>
      </c>
      <c r="E325" s="66">
        <f t="shared" si="48"/>
        <v>2016</v>
      </c>
      <c r="F325" s="23">
        <f t="shared" si="45"/>
        <v>13</v>
      </c>
      <c r="G325" s="24" t="str">
        <f t="shared" si="46"/>
        <v>RIST/ ODEON</v>
      </c>
      <c r="H325" s="67">
        <v>1500</v>
      </c>
      <c r="I325" s="5" t="s">
        <v>1</v>
      </c>
      <c r="J325" s="6" t="s">
        <v>836</v>
      </c>
      <c r="K325" s="6">
        <v>350</v>
      </c>
      <c r="M325" s="69">
        <f t="shared" si="49"/>
        <v>1500</v>
      </c>
      <c r="N325" s="19">
        <f t="shared" si="50"/>
        <v>0</v>
      </c>
      <c r="O325" s="20">
        <f t="shared" si="51"/>
        <v>1500</v>
      </c>
      <c r="AB325" s="15"/>
    </row>
    <row r="326" spans="1:28" x14ac:dyDescent="0.25">
      <c r="A326" s="82" t="s">
        <v>837</v>
      </c>
      <c r="B326" s="83" t="s">
        <v>838</v>
      </c>
      <c r="C326" s="84">
        <v>42612</v>
      </c>
      <c r="D326" s="66">
        <f t="shared" si="47"/>
        <v>8</v>
      </c>
      <c r="E326" s="66">
        <f t="shared" si="48"/>
        <v>2016</v>
      </c>
      <c r="F326" s="23">
        <f t="shared" si="45"/>
        <v>22</v>
      </c>
      <c r="G326" s="24" t="str">
        <f t="shared" si="46"/>
        <v>SCATOLIFICIO GHEDESE</v>
      </c>
      <c r="H326" s="67">
        <v>90</v>
      </c>
      <c r="I326" s="5" t="s">
        <v>171</v>
      </c>
      <c r="J326" s="6" t="s">
        <v>839</v>
      </c>
      <c r="K326" s="6">
        <v>349</v>
      </c>
      <c r="M326" s="69">
        <f t="shared" si="49"/>
        <v>90</v>
      </c>
      <c r="N326" s="19">
        <f t="shared" si="50"/>
        <v>0</v>
      </c>
      <c r="O326" s="20">
        <f t="shared" si="51"/>
        <v>90</v>
      </c>
      <c r="AB326" s="15"/>
    </row>
    <row r="327" spans="1:28" x14ac:dyDescent="0.25">
      <c r="A327" s="82" t="s">
        <v>840</v>
      </c>
      <c r="B327" s="83" t="s">
        <v>841</v>
      </c>
      <c r="C327" s="84">
        <v>42612</v>
      </c>
      <c r="D327" s="66">
        <f t="shared" si="47"/>
        <v>8</v>
      </c>
      <c r="E327" s="66">
        <f t="shared" si="48"/>
        <v>2016</v>
      </c>
      <c r="F327" s="23">
        <f t="shared" si="45"/>
        <v>8</v>
      </c>
      <c r="G327" s="24" t="str">
        <f t="shared" si="46"/>
        <v>SELENE</v>
      </c>
      <c r="H327" s="67">
        <v>297</v>
      </c>
      <c r="I327" s="5" t="s">
        <v>2</v>
      </c>
      <c r="J327" s="6" t="s">
        <v>842</v>
      </c>
      <c r="K327" s="6">
        <v>348</v>
      </c>
      <c r="M327" s="69">
        <f t="shared" si="49"/>
        <v>297</v>
      </c>
      <c r="N327" s="19">
        <f t="shared" si="50"/>
        <v>0</v>
      </c>
      <c r="O327" s="20">
        <f t="shared" si="51"/>
        <v>297</v>
      </c>
      <c r="AB327" s="15"/>
    </row>
    <row r="328" spans="1:28" x14ac:dyDescent="0.25">
      <c r="A328" s="82" t="s">
        <v>843</v>
      </c>
      <c r="B328" s="83" t="s">
        <v>844</v>
      </c>
      <c r="C328" s="84">
        <v>42612</v>
      </c>
      <c r="D328" s="66">
        <f t="shared" si="47"/>
        <v>8</v>
      </c>
      <c r="E328" s="66">
        <f t="shared" si="48"/>
        <v>2016</v>
      </c>
      <c r="F328" s="23">
        <f t="shared" si="45"/>
        <v>13</v>
      </c>
      <c r="G328" s="24" t="str">
        <f t="shared" si="46"/>
        <v>TIPOPENNATI</v>
      </c>
      <c r="H328" s="67">
        <v>5000</v>
      </c>
      <c r="I328" s="5" t="s">
        <v>171</v>
      </c>
      <c r="J328" s="6" t="s">
        <v>845</v>
      </c>
      <c r="K328" s="6">
        <v>346</v>
      </c>
      <c r="M328" s="69">
        <f t="shared" si="49"/>
        <v>5000</v>
      </c>
      <c r="N328" s="19">
        <f t="shared" si="50"/>
        <v>0</v>
      </c>
      <c r="O328" s="20">
        <f t="shared" si="51"/>
        <v>5000</v>
      </c>
      <c r="AB328" s="15"/>
    </row>
    <row r="329" spans="1:28" x14ac:dyDescent="0.25">
      <c r="A329" s="1" t="s">
        <v>846</v>
      </c>
      <c r="B329" s="2" t="s">
        <v>847</v>
      </c>
      <c r="C329" s="31">
        <v>42612</v>
      </c>
      <c r="D329" s="66">
        <f t="shared" si="47"/>
        <v>8</v>
      </c>
      <c r="E329" s="66">
        <f t="shared" si="48"/>
        <v>2016</v>
      </c>
      <c r="F329" s="23">
        <f t="shared" si="45"/>
        <v>11</v>
      </c>
      <c r="G329" s="24" t="str">
        <f t="shared" si="46"/>
        <v>VISIONOVA</v>
      </c>
      <c r="H329" s="67">
        <v>4400</v>
      </c>
      <c r="I329" s="5" t="s">
        <v>1</v>
      </c>
      <c r="J329" s="6" t="s">
        <v>848</v>
      </c>
      <c r="K329" s="6">
        <v>347</v>
      </c>
      <c r="L329" s="6" t="s">
        <v>367</v>
      </c>
      <c r="M329" s="69">
        <f t="shared" si="49"/>
        <v>4400</v>
      </c>
      <c r="N329" s="19">
        <f t="shared" si="50"/>
        <v>0</v>
      </c>
      <c r="O329" s="20">
        <f t="shared" si="51"/>
        <v>4400</v>
      </c>
      <c r="AB329" s="15"/>
    </row>
    <row r="330" spans="1:28" x14ac:dyDescent="0.25">
      <c r="A330" s="1" t="s">
        <v>849</v>
      </c>
      <c r="B330" s="2" t="s">
        <v>850</v>
      </c>
      <c r="C330" s="31">
        <v>42614</v>
      </c>
      <c r="D330" s="66">
        <f t="shared" si="47"/>
        <v>9</v>
      </c>
      <c r="E330" s="66">
        <f t="shared" si="48"/>
        <v>2016</v>
      </c>
      <c r="F330" s="23">
        <f t="shared" si="45"/>
        <v>7</v>
      </c>
      <c r="G330" s="24" t="str">
        <f t="shared" si="46"/>
        <v>ICLAM</v>
      </c>
      <c r="H330" s="67">
        <v>500</v>
      </c>
      <c r="I330" s="5" t="s">
        <v>171</v>
      </c>
      <c r="J330" s="6" t="s">
        <v>851</v>
      </c>
      <c r="K330" s="6">
        <v>351</v>
      </c>
      <c r="M330" s="69">
        <f t="shared" si="49"/>
        <v>500</v>
      </c>
      <c r="N330" s="19">
        <f t="shared" si="50"/>
        <v>0</v>
      </c>
      <c r="O330" s="20">
        <f t="shared" si="51"/>
        <v>500</v>
      </c>
      <c r="AB330" s="15"/>
    </row>
    <row r="331" spans="1:28" x14ac:dyDescent="0.25">
      <c r="A331" s="1" t="s">
        <v>852</v>
      </c>
      <c r="B331" s="2" t="s">
        <v>853</v>
      </c>
      <c r="C331" s="31">
        <v>42619</v>
      </c>
      <c r="D331" s="66">
        <f t="shared" si="47"/>
        <v>9</v>
      </c>
      <c r="E331" s="66">
        <f t="shared" si="48"/>
        <v>2016</v>
      </c>
      <c r="F331" s="23">
        <f t="shared" si="45"/>
        <v>8</v>
      </c>
      <c r="G331" s="24" t="str">
        <f t="shared" si="46"/>
        <v>BRANDI</v>
      </c>
      <c r="H331" s="67">
        <v>1075</v>
      </c>
      <c r="I331" s="5" t="s">
        <v>171</v>
      </c>
      <c r="J331" s="6" t="s">
        <v>854</v>
      </c>
      <c r="K331" s="6">
        <v>353</v>
      </c>
      <c r="M331" s="69">
        <f t="shared" si="49"/>
        <v>1075</v>
      </c>
      <c r="N331" s="19">
        <f t="shared" si="50"/>
        <v>0</v>
      </c>
      <c r="O331" s="20">
        <f t="shared" si="51"/>
        <v>1075</v>
      </c>
      <c r="AB331" s="15"/>
    </row>
    <row r="332" spans="1:28" x14ac:dyDescent="0.25">
      <c r="A332" s="1" t="s">
        <v>855</v>
      </c>
      <c r="B332" s="2" t="s">
        <v>646</v>
      </c>
      <c r="C332" s="31">
        <v>42619</v>
      </c>
      <c r="D332" s="66">
        <f t="shared" si="47"/>
        <v>9</v>
      </c>
      <c r="E332" s="66">
        <f t="shared" si="48"/>
        <v>2016</v>
      </c>
      <c r="F332" s="23">
        <f t="shared" si="45"/>
        <v>7</v>
      </c>
      <c r="G332" s="24" t="str">
        <f t="shared" si="46"/>
        <v>OLIVE</v>
      </c>
      <c r="H332" s="67">
        <v>989.04</v>
      </c>
      <c r="I332" s="5" t="s">
        <v>171</v>
      </c>
      <c r="J332" s="6" t="s">
        <v>856</v>
      </c>
      <c r="K332" s="6">
        <v>354</v>
      </c>
      <c r="M332" s="69">
        <f t="shared" si="49"/>
        <v>989.04</v>
      </c>
      <c r="N332" s="19">
        <f t="shared" si="50"/>
        <v>0</v>
      </c>
      <c r="O332" s="20">
        <f t="shared" si="51"/>
        <v>989.04</v>
      </c>
      <c r="AB332" s="15"/>
    </row>
    <row r="333" spans="1:28" x14ac:dyDescent="0.25">
      <c r="A333" s="1" t="s">
        <v>857</v>
      </c>
      <c r="B333" s="2" t="s">
        <v>858</v>
      </c>
      <c r="C333" s="31">
        <v>42619</v>
      </c>
      <c r="D333" s="66">
        <f t="shared" si="47"/>
        <v>9</v>
      </c>
      <c r="E333" s="66">
        <f t="shared" si="48"/>
        <v>2016</v>
      </c>
      <c r="F333" s="23">
        <f t="shared" si="45"/>
        <v>10</v>
      </c>
      <c r="G333" s="24" t="str">
        <f t="shared" si="46"/>
        <v>SYSTEM 6</v>
      </c>
      <c r="H333" s="67">
        <v>360</v>
      </c>
      <c r="I333" s="5" t="s">
        <v>171</v>
      </c>
      <c r="J333" s="6" t="s">
        <v>859</v>
      </c>
      <c r="K333" s="6">
        <v>352</v>
      </c>
      <c r="M333" s="69">
        <f t="shared" si="49"/>
        <v>360</v>
      </c>
      <c r="N333" s="19">
        <f t="shared" si="50"/>
        <v>0</v>
      </c>
      <c r="O333" s="20">
        <f t="shared" si="51"/>
        <v>360</v>
      </c>
      <c r="AB333" s="15"/>
    </row>
    <row r="334" spans="1:28" x14ac:dyDescent="0.25">
      <c r="A334" s="1" t="s">
        <v>860</v>
      </c>
      <c r="B334" s="2" t="s">
        <v>364</v>
      </c>
      <c r="C334" s="31">
        <v>42622</v>
      </c>
      <c r="D334" s="66">
        <f t="shared" si="47"/>
        <v>9</v>
      </c>
      <c r="E334" s="66">
        <f t="shared" si="48"/>
        <v>2016</v>
      </c>
      <c r="F334" s="23">
        <f t="shared" si="45"/>
        <v>7</v>
      </c>
      <c r="G334" s="24" t="str">
        <f t="shared" si="46"/>
        <v>GIANT</v>
      </c>
      <c r="H334" s="67">
        <v>10107</v>
      </c>
      <c r="I334" s="5" t="s">
        <v>171</v>
      </c>
      <c r="J334" s="6" t="s">
        <v>861</v>
      </c>
      <c r="K334" s="6">
        <v>355</v>
      </c>
      <c r="M334" s="69">
        <f t="shared" si="49"/>
        <v>10107</v>
      </c>
      <c r="N334" s="19">
        <f t="shared" si="50"/>
        <v>0</v>
      </c>
      <c r="O334" s="20">
        <f t="shared" si="51"/>
        <v>10107</v>
      </c>
      <c r="AB334" s="15"/>
    </row>
    <row r="335" spans="1:28" x14ac:dyDescent="0.25">
      <c r="A335" s="1" t="s">
        <v>862</v>
      </c>
      <c r="B335" s="2" t="s">
        <v>863</v>
      </c>
      <c r="C335" s="31">
        <v>42627</v>
      </c>
      <c r="D335" s="66">
        <f t="shared" si="47"/>
        <v>9</v>
      </c>
      <c r="E335" s="66">
        <f t="shared" si="48"/>
        <v>2016</v>
      </c>
      <c r="F335" s="23">
        <f t="shared" si="45"/>
        <v>14</v>
      </c>
      <c r="G335" s="24" t="str">
        <f t="shared" si="46"/>
        <v>CENTRO KAPPA</v>
      </c>
      <c r="H335" s="67">
        <v>630</v>
      </c>
      <c r="I335" s="5" t="s">
        <v>171</v>
      </c>
      <c r="J335" s="6" t="s">
        <v>864</v>
      </c>
      <c r="K335" s="6">
        <v>357</v>
      </c>
      <c r="M335" s="69">
        <f t="shared" si="49"/>
        <v>630</v>
      </c>
      <c r="N335" s="19">
        <f t="shared" si="50"/>
        <v>0</v>
      </c>
      <c r="O335" s="20">
        <f t="shared" si="51"/>
        <v>630</v>
      </c>
      <c r="AB335" s="15"/>
    </row>
    <row r="336" spans="1:28" x14ac:dyDescent="0.25">
      <c r="A336" s="1" t="s">
        <v>865</v>
      </c>
      <c r="B336" s="2" t="s">
        <v>866</v>
      </c>
      <c r="C336" s="31">
        <v>42627</v>
      </c>
      <c r="D336" s="66">
        <f t="shared" si="47"/>
        <v>9</v>
      </c>
      <c r="E336" s="66">
        <f t="shared" si="48"/>
        <v>2016</v>
      </c>
      <c r="F336" s="23">
        <f t="shared" si="45"/>
        <v>12</v>
      </c>
      <c r="G336" s="24" t="str">
        <f t="shared" si="46"/>
        <v>EUROSINTEX</v>
      </c>
      <c r="H336" s="67">
        <v>18375</v>
      </c>
      <c r="I336" s="5" t="s">
        <v>171</v>
      </c>
      <c r="J336" s="6" t="s">
        <v>867</v>
      </c>
      <c r="K336" s="6">
        <v>358</v>
      </c>
      <c r="M336" s="69">
        <f t="shared" si="49"/>
        <v>18375</v>
      </c>
      <c r="N336" s="19">
        <f t="shared" si="50"/>
        <v>0</v>
      </c>
      <c r="O336" s="20">
        <f t="shared" si="51"/>
        <v>18375</v>
      </c>
      <c r="AB336" s="15"/>
    </row>
    <row r="337" spans="1:28" x14ac:dyDescent="0.25">
      <c r="A337" s="1" t="s">
        <v>868</v>
      </c>
      <c r="B337" s="2" t="s">
        <v>869</v>
      </c>
      <c r="C337" s="31">
        <v>42627</v>
      </c>
      <c r="D337" s="66">
        <f t="shared" si="47"/>
        <v>9</v>
      </c>
      <c r="E337" s="66">
        <f t="shared" si="48"/>
        <v>2016</v>
      </c>
      <c r="F337" s="23">
        <f t="shared" si="45"/>
        <v>14</v>
      </c>
      <c r="G337" s="24" t="s">
        <v>870</v>
      </c>
      <c r="H337" s="67">
        <v>1000</v>
      </c>
      <c r="I337" s="5" t="s">
        <v>1</v>
      </c>
      <c r="J337" s="6" t="s">
        <v>871</v>
      </c>
      <c r="K337" s="6">
        <v>356</v>
      </c>
      <c r="M337" s="69">
        <f t="shared" si="49"/>
        <v>1000</v>
      </c>
      <c r="N337" s="19">
        <f t="shared" si="50"/>
        <v>0</v>
      </c>
      <c r="O337" s="20">
        <f t="shared" si="51"/>
        <v>1000</v>
      </c>
      <c r="AB337" s="15"/>
    </row>
    <row r="338" spans="1:28" x14ac:dyDescent="0.25">
      <c r="A338" s="1" t="s">
        <v>872</v>
      </c>
      <c r="B338" s="2" t="s">
        <v>873</v>
      </c>
      <c r="C338" s="31">
        <v>42633</v>
      </c>
      <c r="D338" s="66">
        <f t="shared" si="47"/>
        <v>9</v>
      </c>
      <c r="E338" s="66">
        <f t="shared" si="48"/>
        <v>2016</v>
      </c>
      <c r="F338" s="23">
        <f t="shared" si="45"/>
        <v>9</v>
      </c>
      <c r="G338" s="24" t="str">
        <f t="shared" ref="G338:G354" si="52">LEFT(B338,F338-2)</f>
        <v>ETIQUBE</v>
      </c>
      <c r="H338" s="67">
        <v>10000</v>
      </c>
      <c r="I338" s="5" t="s">
        <v>1</v>
      </c>
      <c r="J338" s="6" t="s">
        <v>874</v>
      </c>
      <c r="K338" s="6">
        <v>361</v>
      </c>
      <c r="M338" s="69">
        <f t="shared" si="49"/>
        <v>10000</v>
      </c>
      <c r="N338" s="19">
        <f t="shared" si="50"/>
        <v>0</v>
      </c>
      <c r="O338" s="20">
        <f t="shared" si="51"/>
        <v>10000</v>
      </c>
      <c r="AB338" s="15"/>
    </row>
    <row r="339" spans="1:28" x14ac:dyDescent="0.25">
      <c r="A339" s="1" t="s">
        <v>875</v>
      </c>
      <c r="B339" s="2" t="s">
        <v>876</v>
      </c>
      <c r="C339" s="31">
        <v>42633</v>
      </c>
      <c r="D339" s="66">
        <f t="shared" si="47"/>
        <v>9</v>
      </c>
      <c r="E339" s="66">
        <f t="shared" si="48"/>
        <v>2016</v>
      </c>
      <c r="F339" s="23">
        <f t="shared" ref="F339:F402" si="53">FIND("-",B339,5)</f>
        <v>17</v>
      </c>
      <c r="G339" s="24" t="str">
        <f t="shared" si="52"/>
        <v>IL QUADRIFOGLIO</v>
      </c>
      <c r="H339" s="67">
        <v>5072.3999999999996</v>
      </c>
      <c r="I339" s="5" t="s">
        <v>1</v>
      </c>
      <c r="J339" s="6" t="s">
        <v>877</v>
      </c>
      <c r="K339" s="6">
        <v>359</v>
      </c>
      <c r="M339" s="69">
        <f t="shared" si="49"/>
        <v>5072.3999999999996</v>
      </c>
      <c r="N339" s="19">
        <f t="shared" si="50"/>
        <v>0</v>
      </c>
      <c r="O339" s="20">
        <f t="shared" si="51"/>
        <v>5072.3999999999996</v>
      </c>
      <c r="AB339" s="15"/>
    </row>
    <row r="340" spans="1:28" x14ac:dyDescent="0.25">
      <c r="A340" s="1" t="s">
        <v>878</v>
      </c>
      <c r="B340" s="2" t="s">
        <v>879</v>
      </c>
      <c r="C340" s="31">
        <v>42633</v>
      </c>
      <c r="D340" s="66">
        <f t="shared" si="47"/>
        <v>9</v>
      </c>
      <c r="E340" s="66">
        <f t="shared" si="48"/>
        <v>2016</v>
      </c>
      <c r="F340" s="23">
        <f t="shared" si="53"/>
        <v>20</v>
      </c>
      <c r="G340" s="24" t="str">
        <f t="shared" si="52"/>
        <v>LOGICA COMMERCIALE</v>
      </c>
      <c r="H340" s="67">
        <v>2735</v>
      </c>
      <c r="I340" s="5" t="s">
        <v>171</v>
      </c>
      <c r="J340" s="6" t="s">
        <v>880</v>
      </c>
      <c r="K340" s="6">
        <v>362</v>
      </c>
      <c r="M340" s="69">
        <f t="shared" si="49"/>
        <v>2735</v>
      </c>
      <c r="N340" s="19">
        <f t="shared" si="50"/>
        <v>0</v>
      </c>
      <c r="O340" s="20">
        <f t="shared" si="51"/>
        <v>2735</v>
      </c>
      <c r="AB340" s="15"/>
    </row>
    <row r="341" spans="1:28" x14ac:dyDescent="0.25">
      <c r="A341" s="1" t="s">
        <v>881</v>
      </c>
      <c r="B341" s="2" t="s">
        <v>882</v>
      </c>
      <c r="C341" s="31">
        <v>42633</v>
      </c>
      <c r="D341" s="66">
        <f t="shared" si="47"/>
        <v>9</v>
      </c>
      <c r="E341" s="66">
        <f t="shared" si="48"/>
        <v>2016</v>
      </c>
      <c r="F341" s="23">
        <f t="shared" si="53"/>
        <v>19</v>
      </c>
      <c r="G341" s="24" t="str">
        <f t="shared" si="52"/>
        <v>PARISI ALESSANDRO</v>
      </c>
      <c r="H341" s="67">
        <v>200</v>
      </c>
      <c r="I341" s="5" t="s">
        <v>1</v>
      </c>
      <c r="J341" s="6" t="s">
        <v>883</v>
      </c>
      <c r="K341" s="6">
        <v>360</v>
      </c>
      <c r="M341" s="69">
        <f t="shared" si="49"/>
        <v>200</v>
      </c>
      <c r="N341" s="19">
        <f t="shared" si="50"/>
        <v>0</v>
      </c>
      <c r="O341" s="20">
        <f t="shared" si="51"/>
        <v>200</v>
      </c>
      <c r="AB341" s="15"/>
    </row>
    <row r="342" spans="1:28" x14ac:dyDescent="0.25">
      <c r="A342" s="1" t="s">
        <v>884</v>
      </c>
      <c r="B342" s="2" t="s">
        <v>885</v>
      </c>
      <c r="C342" s="31">
        <v>42634</v>
      </c>
      <c r="D342" s="66">
        <f t="shared" si="47"/>
        <v>9</v>
      </c>
      <c r="E342" s="66">
        <f t="shared" si="48"/>
        <v>2016</v>
      </c>
      <c r="F342" s="23">
        <f t="shared" si="53"/>
        <v>11</v>
      </c>
      <c r="G342" s="24" t="str">
        <f t="shared" si="52"/>
        <v>ANDROMEDA</v>
      </c>
      <c r="H342" s="5">
        <v>84730</v>
      </c>
      <c r="I342" s="5" t="s">
        <v>1</v>
      </c>
      <c r="J342" s="6" t="s">
        <v>886</v>
      </c>
      <c r="K342" s="6">
        <v>364</v>
      </c>
      <c r="L342" s="6" t="s">
        <v>367</v>
      </c>
      <c r="M342" s="69">
        <f t="shared" si="49"/>
        <v>84730</v>
      </c>
      <c r="N342" s="19">
        <f t="shared" si="50"/>
        <v>0</v>
      </c>
      <c r="O342" s="20">
        <f t="shared" si="51"/>
        <v>84730</v>
      </c>
      <c r="AB342" s="15"/>
    </row>
    <row r="343" spans="1:28" x14ac:dyDescent="0.25">
      <c r="A343" s="1" t="s">
        <v>887</v>
      </c>
      <c r="B343" s="2" t="s">
        <v>888</v>
      </c>
      <c r="C343" s="31">
        <v>42634</v>
      </c>
      <c r="D343" s="66">
        <f t="shared" si="47"/>
        <v>9</v>
      </c>
      <c r="E343" s="66">
        <f t="shared" si="48"/>
        <v>2016</v>
      </c>
      <c r="F343" s="23">
        <f t="shared" si="53"/>
        <v>11</v>
      </c>
      <c r="G343" s="24" t="str">
        <f t="shared" si="52"/>
        <v>ANDROMEDA</v>
      </c>
      <c r="H343" s="67">
        <v>16525</v>
      </c>
      <c r="I343" s="5" t="s">
        <v>1</v>
      </c>
      <c r="J343" s="6" t="s">
        <v>889</v>
      </c>
      <c r="K343" s="6">
        <v>366</v>
      </c>
      <c r="L343" s="6" t="s">
        <v>367</v>
      </c>
      <c r="M343" s="69">
        <f t="shared" si="49"/>
        <v>16525</v>
      </c>
      <c r="N343" s="19">
        <f t="shared" si="50"/>
        <v>0</v>
      </c>
      <c r="O343" s="20">
        <f t="shared" si="51"/>
        <v>16525</v>
      </c>
      <c r="AB343" s="15"/>
    </row>
    <row r="344" spans="1:28" x14ac:dyDescent="0.25">
      <c r="A344" s="1" t="s">
        <v>890</v>
      </c>
      <c r="B344" s="2" t="s">
        <v>891</v>
      </c>
      <c r="C344" s="31">
        <v>42634</v>
      </c>
      <c r="D344" s="66">
        <f t="shared" si="47"/>
        <v>9</v>
      </c>
      <c r="E344" s="66">
        <f t="shared" si="48"/>
        <v>2016</v>
      </c>
      <c r="F344" s="23">
        <f t="shared" si="53"/>
        <v>11</v>
      </c>
      <c r="G344" s="24" t="str">
        <f t="shared" si="52"/>
        <v>ANDROMEDA</v>
      </c>
      <c r="H344" s="67">
        <v>26768.75</v>
      </c>
      <c r="I344" s="5" t="s">
        <v>1</v>
      </c>
      <c r="J344" s="6" t="s">
        <v>892</v>
      </c>
      <c r="K344" s="6">
        <v>367</v>
      </c>
      <c r="L344" s="6" t="s">
        <v>367</v>
      </c>
      <c r="M344" s="69">
        <f t="shared" si="49"/>
        <v>26768.75</v>
      </c>
      <c r="N344" s="19">
        <f t="shared" si="50"/>
        <v>0</v>
      </c>
      <c r="O344" s="20">
        <f t="shared" si="51"/>
        <v>26768.75</v>
      </c>
      <c r="AB344" s="15"/>
    </row>
    <row r="345" spans="1:28" x14ac:dyDescent="0.25">
      <c r="A345" s="1" t="s">
        <v>893</v>
      </c>
      <c r="B345" s="2" t="s">
        <v>894</v>
      </c>
      <c r="C345" s="31">
        <v>42634</v>
      </c>
      <c r="D345" s="66">
        <f t="shared" si="47"/>
        <v>9</v>
      </c>
      <c r="E345" s="66">
        <f t="shared" si="48"/>
        <v>2016</v>
      </c>
      <c r="F345" s="23">
        <f t="shared" si="53"/>
        <v>11</v>
      </c>
      <c r="G345" s="24" t="str">
        <f t="shared" si="52"/>
        <v>ANDROMEDA</v>
      </c>
      <c r="H345" s="67">
        <v>84919</v>
      </c>
      <c r="I345" s="5" t="s">
        <v>1</v>
      </c>
      <c r="J345" s="6" t="s">
        <v>895</v>
      </c>
      <c r="K345" s="6">
        <v>368</v>
      </c>
      <c r="L345" s="6" t="s">
        <v>367</v>
      </c>
      <c r="M345" s="69">
        <f t="shared" si="49"/>
        <v>84919</v>
      </c>
      <c r="N345" s="19">
        <f t="shared" si="50"/>
        <v>0</v>
      </c>
      <c r="O345" s="20">
        <f t="shared" si="51"/>
        <v>84919</v>
      </c>
      <c r="AB345" s="15"/>
    </row>
    <row r="346" spans="1:28" x14ac:dyDescent="0.25">
      <c r="A346" s="1" t="s">
        <v>896</v>
      </c>
      <c r="B346" s="2" t="s">
        <v>897</v>
      </c>
      <c r="C346" s="31">
        <v>42634</v>
      </c>
      <c r="D346" s="66">
        <f t="shared" si="47"/>
        <v>9</v>
      </c>
      <c r="E346" s="66">
        <f t="shared" si="48"/>
        <v>2016</v>
      </c>
      <c r="F346" s="23">
        <f t="shared" si="53"/>
        <v>11</v>
      </c>
      <c r="G346" s="24" t="str">
        <f t="shared" si="52"/>
        <v>ANDROMEDA</v>
      </c>
      <c r="H346" s="67">
        <v>52888.75</v>
      </c>
      <c r="I346" s="5" t="s">
        <v>1</v>
      </c>
      <c r="J346" s="6" t="s">
        <v>898</v>
      </c>
      <c r="K346" s="6">
        <v>369</v>
      </c>
      <c r="L346" s="6" t="s">
        <v>367</v>
      </c>
      <c r="M346" s="69">
        <f t="shared" si="49"/>
        <v>52888.75</v>
      </c>
      <c r="N346" s="19">
        <f t="shared" si="50"/>
        <v>0</v>
      </c>
      <c r="O346" s="20">
        <f t="shared" si="51"/>
        <v>52888.75</v>
      </c>
      <c r="AB346" s="15"/>
    </row>
    <row r="347" spans="1:28" x14ac:dyDescent="0.25">
      <c r="A347" s="1" t="s">
        <v>899</v>
      </c>
      <c r="B347" s="2" t="s">
        <v>900</v>
      </c>
      <c r="C347" s="31">
        <v>42634</v>
      </c>
      <c r="D347" s="66">
        <f t="shared" si="47"/>
        <v>9</v>
      </c>
      <c r="E347" s="66">
        <f t="shared" si="48"/>
        <v>2016</v>
      </c>
      <c r="F347" s="23">
        <f t="shared" si="53"/>
        <v>11</v>
      </c>
      <c r="G347" s="24" t="str">
        <f t="shared" si="52"/>
        <v>ANDROMEDA</v>
      </c>
      <c r="H347" s="67">
        <v>10001.25</v>
      </c>
      <c r="I347" s="5" t="s">
        <v>1</v>
      </c>
      <c r="J347" s="6" t="s">
        <v>901</v>
      </c>
      <c r="K347" s="6">
        <v>370</v>
      </c>
      <c r="L347" s="6" t="s">
        <v>367</v>
      </c>
      <c r="M347" s="69">
        <f t="shared" si="49"/>
        <v>10001.25</v>
      </c>
      <c r="N347" s="19">
        <f t="shared" si="50"/>
        <v>0</v>
      </c>
      <c r="O347" s="20">
        <f t="shared" si="51"/>
        <v>10001.25</v>
      </c>
      <c r="AB347" s="15"/>
    </row>
    <row r="348" spans="1:28" x14ac:dyDescent="0.25">
      <c r="A348" s="1" t="s">
        <v>902</v>
      </c>
      <c r="B348" s="2" t="s">
        <v>903</v>
      </c>
      <c r="C348" s="31">
        <v>42634</v>
      </c>
      <c r="D348" s="66">
        <f t="shared" si="47"/>
        <v>9</v>
      </c>
      <c r="E348" s="66">
        <f t="shared" si="48"/>
        <v>2016</v>
      </c>
      <c r="F348" s="23">
        <f t="shared" si="53"/>
        <v>7</v>
      </c>
      <c r="G348" s="24" t="str">
        <f t="shared" si="52"/>
        <v>CAUTO</v>
      </c>
      <c r="H348" s="67">
        <v>9000</v>
      </c>
      <c r="I348" s="5" t="s">
        <v>1</v>
      </c>
      <c r="J348" s="6" t="s">
        <v>904</v>
      </c>
      <c r="K348" s="6">
        <v>371</v>
      </c>
      <c r="L348" s="6" t="s">
        <v>367</v>
      </c>
      <c r="M348" s="69">
        <f t="shared" si="49"/>
        <v>9000</v>
      </c>
      <c r="N348" s="19">
        <f t="shared" si="50"/>
        <v>0</v>
      </c>
      <c r="O348" s="20">
        <f t="shared" si="51"/>
        <v>9000</v>
      </c>
      <c r="AB348" s="15"/>
    </row>
    <row r="349" spans="1:28" x14ac:dyDescent="0.25">
      <c r="A349" s="1" t="s">
        <v>905</v>
      </c>
      <c r="B349" s="2" t="s">
        <v>906</v>
      </c>
      <c r="C349" s="31">
        <v>42634</v>
      </c>
      <c r="D349" s="66">
        <f t="shared" si="47"/>
        <v>9</v>
      </c>
      <c r="E349" s="66">
        <f t="shared" si="48"/>
        <v>2016</v>
      </c>
      <c r="F349" s="23">
        <f t="shared" si="53"/>
        <v>10</v>
      </c>
      <c r="G349" s="24" t="str">
        <f t="shared" si="52"/>
        <v>IL GELSO</v>
      </c>
      <c r="H349" s="67">
        <v>50000</v>
      </c>
      <c r="I349" s="5" t="s">
        <v>1</v>
      </c>
      <c r="J349" s="6" t="s">
        <v>907</v>
      </c>
      <c r="K349" s="6">
        <v>365</v>
      </c>
      <c r="L349" s="6" t="s">
        <v>367</v>
      </c>
      <c r="M349" s="69">
        <f t="shared" si="49"/>
        <v>50000</v>
      </c>
      <c r="N349" s="19">
        <f t="shared" si="50"/>
        <v>0</v>
      </c>
      <c r="O349" s="20">
        <f t="shared" si="51"/>
        <v>50000</v>
      </c>
      <c r="AB349" s="15"/>
    </row>
    <row r="350" spans="1:28" x14ac:dyDescent="0.25">
      <c r="A350" s="1" t="s">
        <v>908</v>
      </c>
      <c r="B350" s="2" t="s">
        <v>520</v>
      </c>
      <c r="C350" s="31">
        <v>42634</v>
      </c>
      <c r="D350" s="66">
        <f t="shared" si="47"/>
        <v>9</v>
      </c>
      <c r="E350" s="66">
        <f t="shared" si="48"/>
        <v>2016</v>
      </c>
      <c r="F350" s="23">
        <f t="shared" si="53"/>
        <v>15</v>
      </c>
      <c r="G350" s="24" t="str">
        <f t="shared" si="52"/>
        <v>LEGLER ITALIA</v>
      </c>
      <c r="H350" s="67">
        <v>2957.37</v>
      </c>
      <c r="I350" s="5" t="s">
        <v>171</v>
      </c>
      <c r="J350" s="6" t="s">
        <v>909</v>
      </c>
      <c r="K350" s="6">
        <v>363</v>
      </c>
      <c r="M350" s="69">
        <f t="shared" si="49"/>
        <v>2957.37</v>
      </c>
      <c r="N350" s="19">
        <f t="shared" si="50"/>
        <v>0</v>
      </c>
      <c r="O350" s="20">
        <f t="shared" si="51"/>
        <v>2957.37</v>
      </c>
      <c r="AB350" s="15"/>
    </row>
    <row r="351" spans="1:28" x14ac:dyDescent="0.25">
      <c r="A351" s="1" t="s">
        <v>910</v>
      </c>
      <c r="B351" s="2" t="s">
        <v>911</v>
      </c>
      <c r="C351" s="31">
        <v>42634</v>
      </c>
      <c r="D351" s="66">
        <f t="shared" si="47"/>
        <v>9</v>
      </c>
      <c r="E351" s="66">
        <f t="shared" si="48"/>
        <v>2016</v>
      </c>
      <c r="F351" s="23">
        <f t="shared" si="53"/>
        <v>18</v>
      </c>
      <c r="G351" s="24" t="str">
        <f t="shared" si="52"/>
        <v>PROGETTO BESSIMO</v>
      </c>
      <c r="H351" s="67">
        <v>65021.25</v>
      </c>
      <c r="I351" s="5" t="s">
        <v>1</v>
      </c>
      <c r="J351" s="6" t="s">
        <v>912</v>
      </c>
      <c r="K351" s="6">
        <v>372</v>
      </c>
      <c r="L351" s="6" t="s">
        <v>367</v>
      </c>
      <c r="M351" s="69">
        <f t="shared" si="49"/>
        <v>65021.25</v>
      </c>
      <c r="N351" s="19">
        <f t="shared" si="50"/>
        <v>0</v>
      </c>
      <c r="O351" s="20">
        <f t="shared" si="51"/>
        <v>65021.25</v>
      </c>
      <c r="AB351" s="15"/>
    </row>
    <row r="352" spans="1:28" x14ac:dyDescent="0.25">
      <c r="A352" s="1" t="s">
        <v>913</v>
      </c>
      <c r="B352" s="2" t="s">
        <v>914</v>
      </c>
      <c r="C352" s="31">
        <v>42635</v>
      </c>
      <c r="D352" s="66">
        <f t="shared" si="47"/>
        <v>9</v>
      </c>
      <c r="E352" s="66">
        <f t="shared" si="48"/>
        <v>2016</v>
      </c>
      <c r="F352" s="23">
        <f t="shared" si="53"/>
        <v>26</v>
      </c>
      <c r="G352" s="24" t="str">
        <f t="shared" si="52"/>
        <v>LA SOSTA DEL BUONGUSTAIO</v>
      </c>
      <c r="H352" s="67">
        <v>2500</v>
      </c>
      <c r="I352" s="5" t="s">
        <v>1</v>
      </c>
      <c r="J352" s="6" t="s">
        <v>915</v>
      </c>
      <c r="K352" s="6">
        <v>373</v>
      </c>
      <c r="M352" s="69">
        <f t="shared" si="49"/>
        <v>2500</v>
      </c>
      <c r="N352" s="19">
        <f t="shared" si="50"/>
        <v>0</v>
      </c>
      <c r="O352" s="20">
        <f t="shared" si="51"/>
        <v>2500</v>
      </c>
      <c r="AB352" s="15"/>
    </row>
    <row r="353" spans="1:28" x14ac:dyDescent="0.25">
      <c r="A353" s="1" t="s">
        <v>916</v>
      </c>
      <c r="B353" s="2" t="s">
        <v>499</v>
      </c>
      <c r="C353" s="31">
        <v>42636</v>
      </c>
      <c r="D353" s="66">
        <f t="shared" si="47"/>
        <v>9</v>
      </c>
      <c r="E353" s="66">
        <f t="shared" si="48"/>
        <v>2016</v>
      </c>
      <c r="F353" s="23">
        <f t="shared" si="53"/>
        <v>14</v>
      </c>
      <c r="G353" s="24" t="str">
        <f t="shared" si="52"/>
        <v>GREENPROJECT</v>
      </c>
      <c r="H353" s="67">
        <v>4287.8500000000004</v>
      </c>
      <c r="I353" s="5" t="s">
        <v>171</v>
      </c>
      <c r="J353" s="6" t="s">
        <v>917</v>
      </c>
      <c r="K353" s="6">
        <v>374</v>
      </c>
      <c r="M353" s="69">
        <f t="shared" si="49"/>
        <v>4287.8500000000004</v>
      </c>
      <c r="N353" s="19">
        <f t="shared" si="50"/>
        <v>0</v>
      </c>
      <c r="O353" s="20">
        <f t="shared" si="51"/>
        <v>4287.8500000000004</v>
      </c>
      <c r="AB353" s="15"/>
    </row>
    <row r="354" spans="1:28" x14ac:dyDescent="0.25">
      <c r="A354" s="1" t="s">
        <v>918</v>
      </c>
      <c r="B354" s="2" t="s">
        <v>76</v>
      </c>
      <c r="C354" s="31">
        <v>42636</v>
      </c>
      <c r="D354" s="66">
        <f t="shared" si="47"/>
        <v>9</v>
      </c>
      <c r="E354" s="66">
        <f t="shared" si="48"/>
        <v>2016</v>
      </c>
      <c r="F354" s="23">
        <f t="shared" si="53"/>
        <v>18</v>
      </c>
      <c r="G354" s="24" t="str">
        <f t="shared" si="52"/>
        <v>OFFICINA NATURAE</v>
      </c>
      <c r="H354" s="67">
        <v>3550</v>
      </c>
      <c r="I354" s="5" t="s">
        <v>171</v>
      </c>
      <c r="J354" s="6" t="s">
        <v>919</v>
      </c>
      <c r="K354" s="6">
        <v>375</v>
      </c>
      <c r="M354" s="69">
        <f t="shared" si="49"/>
        <v>3550</v>
      </c>
      <c r="N354" s="19">
        <f t="shared" si="50"/>
        <v>0</v>
      </c>
      <c r="O354" s="20">
        <f t="shared" si="51"/>
        <v>3550</v>
      </c>
      <c r="AB354" s="15"/>
    </row>
    <row r="355" spans="1:28" x14ac:dyDescent="0.25">
      <c r="A355" s="1" t="s">
        <v>920</v>
      </c>
      <c r="B355" s="2" t="s">
        <v>921</v>
      </c>
      <c r="C355" s="31">
        <v>42639</v>
      </c>
      <c r="D355" s="66">
        <f t="shared" si="47"/>
        <v>9</v>
      </c>
      <c r="E355" s="66">
        <f t="shared" si="48"/>
        <v>2016</v>
      </c>
      <c r="F355" s="23">
        <f t="shared" si="53"/>
        <v>15</v>
      </c>
      <c r="G355" s="24" t="s">
        <v>922</v>
      </c>
      <c r="H355" s="67">
        <v>883</v>
      </c>
      <c r="I355" s="5" t="s">
        <v>171</v>
      </c>
      <c r="J355" s="6" t="s">
        <v>923</v>
      </c>
      <c r="K355" s="6">
        <v>377</v>
      </c>
      <c r="M355" s="69">
        <f t="shared" si="49"/>
        <v>883</v>
      </c>
      <c r="N355" s="19">
        <f t="shared" si="50"/>
        <v>0</v>
      </c>
      <c r="O355" s="20">
        <f t="shared" si="51"/>
        <v>883</v>
      </c>
      <c r="AB355" s="15"/>
    </row>
    <row r="356" spans="1:28" x14ac:dyDescent="0.25">
      <c r="A356" s="1" t="s">
        <v>924</v>
      </c>
      <c r="B356" s="2" t="s">
        <v>925</v>
      </c>
      <c r="C356" s="31">
        <v>42639</v>
      </c>
      <c r="D356" s="66">
        <f t="shared" si="47"/>
        <v>9</v>
      </c>
      <c r="E356" s="66">
        <f t="shared" si="48"/>
        <v>2016</v>
      </c>
      <c r="F356" s="23">
        <f t="shared" si="53"/>
        <v>14</v>
      </c>
      <c r="G356" s="24" t="str">
        <f t="shared" ref="G356:G383" si="54">LEFT(B356,F356-2)</f>
        <v>MARINI F/LLI</v>
      </c>
      <c r="H356" s="67">
        <v>3500</v>
      </c>
      <c r="I356" s="5" t="s">
        <v>2</v>
      </c>
      <c r="J356" s="6" t="s">
        <v>926</v>
      </c>
      <c r="K356" s="6">
        <v>376</v>
      </c>
      <c r="M356" s="69">
        <f t="shared" si="49"/>
        <v>3500</v>
      </c>
      <c r="N356" s="19">
        <f t="shared" si="50"/>
        <v>0</v>
      </c>
      <c r="O356" s="20">
        <f t="shared" si="51"/>
        <v>3500</v>
      </c>
      <c r="AB356" s="15"/>
    </row>
    <row r="357" spans="1:28" x14ac:dyDescent="0.25">
      <c r="A357" s="1" t="s">
        <v>927</v>
      </c>
      <c r="B357" s="2" t="s">
        <v>928</v>
      </c>
      <c r="C357" s="31">
        <v>42641</v>
      </c>
      <c r="D357" s="66">
        <f t="shared" si="47"/>
        <v>9</v>
      </c>
      <c r="E357" s="66">
        <f t="shared" si="48"/>
        <v>2016</v>
      </c>
      <c r="F357" s="23">
        <f t="shared" si="53"/>
        <v>8</v>
      </c>
      <c r="G357" s="24" t="str">
        <f t="shared" si="54"/>
        <v>ANTHEA</v>
      </c>
      <c r="H357" s="67">
        <v>12000</v>
      </c>
      <c r="I357" s="5" t="s">
        <v>1</v>
      </c>
      <c r="J357" s="6" t="s">
        <v>929</v>
      </c>
      <c r="K357" s="6">
        <v>382</v>
      </c>
      <c r="L357" s="6" t="s">
        <v>367</v>
      </c>
      <c r="M357" s="69">
        <f t="shared" si="49"/>
        <v>12000</v>
      </c>
      <c r="N357" s="19">
        <f t="shared" si="50"/>
        <v>0</v>
      </c>
      <c r="O357" s="20">
        <f t="shared" si="51"/>
        <v>12000</v>
      </c>
      <c r="AB357" s="15"/>
    </row>
    <row r="358" spans="1:28" x14ac:dyDescent="0.25">
      <c r="A358" s="1" t="s">
        <v>930</v>
      </c>
      <c r="B358" s="2" t="s">
        <v>77</v>
      </c>
      <c r="C358" s="31">
        <v>42641</v>
      </c>
      <c r="D358" s="66">
        <f t="shared" si="47"/>
        <v>9</v>
      </c>
      <c r="E358" s="66">
        <f t="shared" si="48"/>
        <v>2016</v>
      </c>
      <c r="F358" s="23">
        <f t="shared" si="53"/>
        <v>14</v>
      </c>
      <c r="G358" s="24" t="str">
        <f t="shared" si="54"/>
        <v>ARGAN ITALIA</v>
      </c>
      <c r="H358" s="67">
        <v>2574.25</v>
      </c>
      <c r="I358" s="5" t="s">
        <v>171</v>
      </c>
      <c r="J358" s="6" t="s">
        <v>931</v>
      </c>
      <c r="K358" s="6">
        <v>379</v>
      </c>
      <c r="M358" s="69">
        <f t="shared" si="49"/>
        <v>2574.25</v>
      </c>
      <c r="N358" s="19">
        <f t="shared" si="50"/>
        <v>0</v>
      </c>
      <c r="O358" s="20">
        <f t="shared" si="51"/>
        <v>2574.25</v>
      </c>
      <c r="AB358" s="15"/>
    </row>
    <row r="359" spans="1:28" x14ac:dyDescent="0.25">
      <c r="A359" s="1" t="s">
        <v>932</v>
      </c>
      <c r="B359" s="2" t="s">
        <v>933</v>
      </c>
      <c r="C359" s="31">
        <v>42641</v>
      </c>
      <c r="D359" s="66">
        <f t="shared" si="47"/>
        <v>9</v>
      </c>
      <c r="E359" s="66">
        <f>YEAR(C359)</f>
        <v>2016</v>
      </c>
      <c r="F359" s="23">
        <f t="shared" si="53"/>
        <v>12</v>
      </c>
      <c r="G359" s="24" t="str">
        <f t="shared" si="54"/>
        <v>BALZANELLI</v>
      </c>
      <c r="H359" s="67">
        <v>500</v>
      </c>
      <c r="I359" s="5" t="s">
        <v>1</v>
      </c>
      <c r="J359" s="6" t="s">
        <v>934</v>
      </c>
      <c r="K359" s="6">
        <v>381</v>
      </c>
      <c r="M359" s="69">
        <f t="shared" si="49"/>
        <v>500</v>
      </c>
      <c r="N359" s="19">
        <f t="shared" si="50"/>
        <v>0</v>
      </c>
      <c r="O359" s="20">
        <f t="shared" si="51"/>
        <v>500</v>
      </c>
      <c r="AB359" s="15"/>
    </row>
    <row r="360" spans="1:28" x14ac:dyDescent="0.25">
      <c r="A360" s="1" t="s">
        <v>935</v>
      </c>
      <c r="B360" s="2" t="s">
        <v>81</v>
      </c>
      <c r="C360" s="31">
        <v>42641</v>
      </c>
      <c r="D360" s="66">
        <f t="shared" si="47"/>
        <v>9</v>
      </c>
      <c r="E360" s="66">
        <f t="shared" ref="E360:E423" si="55">YEAR(C360)</f>
        <v>2016</v>
      </c>
      <c r="F360" s="23">
        <f t="shared" si="53"/>
        <v>15</v>
      </c>
      <c r="G360" s="24" t="str">
        <f t="shared" si="54"/>
        <v>BAULE VOLANTE</v>
      </c>
      <c r="H360" s="67">
        <v>450</v>
      </c>
      <c r="I360" s="5" t="s">
        <v>171</v>
      </c>
      <c r="J360" s="6" t="s">
        <v>936</v>
      </c>
      <c r="K360" s="6">
        <v>380</v>
      </c>
      <c r="M360" s="69">
        <f t="shared" si="49"/>
        <v>450</v>
      </c>
      <c r="N360" s="19">
        <f t="shared" si="50"/>
        <v>0</v>
      </c>
      <c r="O360" s="20">
        <f t="shared" si="51"/>
        <v>450</v>
      </c>
      <c r="AB360" s="15"/>
    </row>
    <row r="361" spans="1:28" x14ac:dyDescent="0.25">
      <c r="A361" s="1" t="s">
        <v>937</v>
      </c>
      <c r="B361" s="2" t="s">
        <v>938</v>
      </c>
      <c r="C361" s="31">
        <v>42641</v>
      </c>
      <c r="D361" s="66">
        <f t="shared" si="47"/>
        <v>9</v>
      </c>
      <c r="E361" s="66">
        <f t="shared" si="55"/>
        <v>2016</v>
      </c>
      <c r="F361" s="23">
        <f t="shared" si="53"/>
        <v>18</v>
      </c>
      <c r="G361" s="24" t="str">
        <f t="shared" si="54"/>
        <v>PROGETTO AZIENDA</v>
      </c>
      <c r="H361" s="67">
        <v>2100</v>
      </c>
      <c r="I361" s="5" t="s">
        <v>1</v>
      </c>
      <c r="J361" s="6" t="s">
        <v>939</v>
      </c>
      <c r="K361" s="6">
        <v>378</v>
      </c>
      <c r="M361" s="69">
        <f t="shared" si="49"/>
        <v>2100</v>
      </c>
      <c r="N361" s="19">
        <f t="shared" si="50"/>
        <v>0</v>
      </c>
      <c r="O361" s="20">
        <f t="shared" si="51"/>
        <v>2100</v>
      </c>
      <c r="AB361" s="15"/>
    </row>
    <row r="362" spans="1:28" x14ac:dyDescent="0.25">
      <c r="A362" s="1" t="s">
        <v>940</v>
      </c>
      <c r="B362" s="2" t="s">
        <v>542</v>
      </c>
      <c r="C362" s="31">
        <v>42646</v>
      </c>
      <c r="D362" s="66">
        <f t="shared" si="47"/>
        <v>10</v>
      </c>
      <c r="E362" s="66">
        <f t="shared" si="55"/>
        <v>2016</v>
      </c>
      <c r="F362" s="23">
        <f t="shared" si="53"/>
        <v>12</v>
      </c>
      <c r="G362" s="24" t="str">
        <f t="shared" si="54"/>
        <v>EUROSINTEX</v>
      </c>
      <c r="H362" s="67">
        <v>11000</v>
      </c>
      <c r="I362" s="5" t="s">
        <v>171</v>
      </c>
      <c r="J362" s="6" t="s">
        <v>941</v>
      </c>
      <c r="K362" s="6">
        <v>383</v>
      </c>
      <c r="M362" s="69">
        <f t="shared" si="49"/>
        <v>11000</v>
      </c>
      <c r="N362" s="19">
        <f t="shared" si="50"/>
        <v>0</v>
      </c>
      <c r="O362" s="20">
        <f t="shared" si="51"/>
        <v>11000</v>
      </c>
      <c r="AB362" s="15"/>
    </row>
    <row r="363" spans="1:28" x14ac:dyDescent="0.25">
      <c r="A363" s="1" t="s">
        <v>942</v>
      </c>
      <c r="B363" s="2" t="s">
        <v>943</v>
      </c>
      <c r="C363" s="31">
        <v>42648</v>
      </c>
      <c r="D363" s="66">
        <f t="shared" si="47"/>
        <v>10</v>
      </c>
      <c r="E363" s="66">
        <f t="shared" si="55"/>
        <v>2016</v>
      </c>
      <c r="F363" s="23">
        <f t="shared" si="53"/>
        <v>11</v>
      </c>
      <c r="G363" s="24" t="str">
        <f t="shared" si="54"/>
        <v>ANDROMEDA</v>
      </c>
      <c r="H363" s="67">
        <v>20000</v>
      </c>
      <c r="I363" s="5" t="s">
        <v>1</v>
      </c>
      <c r="J363" s="6" t="s">
        <v>944</v>
      </c>
      <c r="K363" s="6">
        <v>387</v>
      </c>
      <c r="L363" s="6" t="s">
        <v>367</v>
      </c>
      <c r="M363" s="69">
        <f t="shared" si="49"/>
        <v>20000</v>
      </c>
      <c r="N363" s="19">
        <f t="shared" si="50"/>
        <v>0</v>
      </c>
      <c r="O363" s="20">
        <f t="shared" si="51"/>
        <v>20000</v>
      </c>
      <c r="AB363" s="15"/>
    </row>
    <row r="364" spans="1:28" x14ac:dyDescent="0.25">
      <c r="A364" s="1" t="s">
        <v>945</v>
      </c>
      <c r="B364" s="2" t="s">
        <v>946</v>
      </c>
      <c r="C364" s="31">
        <v>42648</v>
      </c>
      <c r="D364" s="66">
        <f t="shared" si="47"/>
        <v>10</v>
      </c>
      <c r="E364" s="66">
        <f t="shared" si="55"/>
        <v>2016</v>
      </c>
      <c r="F364" s="23">
        <f t="shared" si="53"/>
        <v>11</v>
      </c>
      <c r="G364" s="24" t="str">
        <f t="shared" si="54"/>
        <v>ANDROMEDA</v>
      </c>
      <c r="H364" s="67">
        <v>10000</v>
      </c>
      <c r="I364" s="5" t="s">
        <v>1</v>
      </c>
      <c r="J364" s="6" t="s">
        <v>947</v>
      </c>
      <c r="K364" s="6">
        <v>388</v>
      </c>
      <c r="L364" s="6" t="s">
        <v>367</v>
      </c>
      <c r="M364" s="69">
        <f t="shared" si="49"/>
        <v>10000</v>
      </c>
      <c r="N364" s="19">
        <f t="shared" si="50"/>
        <v>0</v>
      </c>
      <c r="O364" s="20">
        <f t="shared" si="51"/>
        <v>10000</v>
      </c>
      <c r="AB364" s="15"/>
    </row>
    <row r="365" spans="1:28" x14ac:dyDescent="0.25">
      <c r="A365" s="1" t="s">
        <v>948</v>
      </c>
      <c r="B365" s="2" t="s">
        <v>949</v>
      </c>
      <c r="C365" s="31">
        <v>42648</v>
      </c>
      <c r="D365" s="66">
        <f t="shared" si="47"/>
        <v>10</v>
      </c>
      <c r="E365" s="66">
        <f t="shared" si="55"/>
        <v>2016</v>
      </c>
      <c r="F365" s="23">
        <f t="shared" si="53"/>
        <v>11</v>
      </c>
      <c r="G365" s="24" t="str">
        <f t="shared" si="54"/>
        <v>ANDROMEDA</v>
      </c>
      <c r="H365" s="67">
        <v>2500</v>
      </c>
      <c r="I365" s="5" t="s">
        <v>1</v>
      </c>
      <c r="J365" s="6" t="s">
        <v>950</v>
      </c>
      <c r="K365" s="6">
        <v>389</v>
      </c>
      <c r="L365" s="6" t="s">
        <v>367</v>
      </c>
      <c r="M365" s="69">
        <f t="shared" si="49"/>
        <v>2500</v>
      </c>
      <c r="N365" s="19">
        <f t="shared" si="50"/>
        <v>0</v>
      </c>
      <c r="O365" s="20">
        <f t="shared" si="51"/>
        <v>2500</v>
      </c>
      <c r="AB365" s="15"/>
    </row>
    <row r="366" spans="1:28" x14ac:dyDescent="0.25">
      <c r="A366" s="1" t="s">
        <v>951</v>
      </c>
      <c r="B366" s="2" t="s">
        <v>952</v>
      </c>
      <c r="C366" s="31">
        <v>42648</v>
      </c>
      <c r="D366" s="66">
        <f t="shared" si="47"/>
        <v>10</v>
      </c>
      <c r="E366" s="66">
        <f t="shared" si="55"/>
        <v>2016</v>
      </c>
      <c r="F366" s="23">
        <f t="shared" si="53"/>
        <v>11</v>
      </c>
      <c r="G366" s="24" t="str">
        <f t="shared" si="54"/>
        <v>ANDROMEDA</v>
      </c>
      <c r="H366" s="67">
        <v>6500</v>
      </c>
      <c r="I366" s="5" t="s">
        <v>1</v>
      </c>
      <c r="J366" s="6" t="s">
        <v>953</v>
      </c>
      <c r="K366" s="6">
        <v>390</v>
      </c>
      <c r="L366" s="6" t="s">
        <v>367</v>
      </c>
      <c r="M366" s="69">
        <f t="shared" si="49"/>
        <v>6500</v>
      </c>
      <c r="N366" s="19">
        <f t="shared" si="50"/>
        <v>0</v>
      </c>
      <c r="O366" s="20">
        <f t="shared" si="51"/>
        <v>6500</v>
      </c>
      <c r="AB366" s="15"/>
    </row>
    <row r="367" spans="1:28" x14ac:dyDescent="0.25">
      <c r="A367" s="1" t="s">
        <v>954</v>
      </c>
      <c r="B367" s="2" t="s">
        <v>955</v>
      </c>
      <c r="C367" s="31">
        <v>42648</v>
      </c>
      <c r="D367" s="66">
        <f t="shared" si="47"/>
        <v>10</v>
      </c>
      <c r="E367" s="66">
        <f t="shared" si="55"/>
        <v>2016</v>
      </c>
      <c r="F367" s="23">
        <f t="shared" si="53"/>
        <v>11</v>
      </c>
      <c r="G367" s="24" t="str">
        <f t="shared" si="54"/>
        <v>ANDROMEDA</v>
      </c>
      <c r="H367" s="67">
        <v>10000</v>
      </c>
      <c r="I367" s="5" t="s">
        <v>1</v>
      </c>
      <c r="J367" s="6" t="s">
        <v>956</v>
      </c>
      <c r="K367" s="6">
        <v>391</v>
      </c>
      <c r="L367" s="6" t="s">
        <v>367</v>
      </c>
      <c r="M367" s="69">
        <f t="shared" si="49"/>
        <v>10000</v>
      </c>
      <c r="N367" s="19">
        <f t="shared" si="50"/>
        <v>0</v>
      </c>
      <c r="O367" s="20">
        <f t="shared" si="51"/>
        <v>10000</v>
      </c>
      <c r="AB367" s="15"/>
    </row>
    <row r="368" spans="1:28" x14ac:dyDescent="0.25">
      <c r="A368" s="1" t="s">
        <v>957</v>
      </c>
      <c r="B368" s="2" t="s">
        <v>958</v>
      </c>
      <c r="C368" s="31">
        <v>42648</v>
      </c>
      <c r="D368" s="66">
        <f t="shared" si="47"/>
        <v>10</v>
      </c>
      <c r="E368" s="66">
        <f t="shared" si="55"/>
        <v>2016</v>
      </c>
      <c r="F368" s="23">
        <f t="shared" si="53"/>
        <v>11</v>
      </c>
      <c r="G368" s="24" t="str">
        <f t="shared" si="54"/>
        <v>ANDROMEDA</v>
      </c>
      <c r="H368" s="67">
        <v>10000</v>
      </c>
      <c r="I368" s="5" t="s">
        <v>1</v>
      </c>
      <c r="J368" s="6" t="s">
        <v>959</v>
      </c>
      <c r="K368" s="6">
        <v>392</v>
      </c>
      <c r="L368" s="6" t="s">
        <v>367</v>
      </c>
      <c r="M368" s="69">
        <f t="shared" si="49"/>
        <v>10000</v>
      </c>
      <c r="N368" s="19">
        <f t="shared" si="50"/>
        <v>0</v>
      </c>
      <c r="O368" s="20">
        <f t="shared" si="51"/>
        <v>10000</v>
      </c>
      <c r="AB368" s="15"/>
    </row>
    <row r="369" spans="1:28" x14ac:dyDescent="0.25">
      <c r="A369" s="1" t="s">
        <v>960</v>
      </c>
      <c r="B369" s="2" t="s">
        <v>961</v>
      </c>
      <c r="C369" s="31">
        <v>42648</v>
      </c>
      <c r="D369" s="66">
        <f t="shared" si="47"/>
        <v>10</v>
      </c>
      <c r="E369" s="66">
        <f t="shared" si="55"/>
        <v>2016</v>
      </c>
      <c r="F369" s="23">
        <f t="shared" si="53"/>
        <v>11</v>
      </c>
      <c r="G369" s="24" t="str">
        <f t="shared" si="54"/>
        <v>ANDROMEDA</v>
      </c>
      <c r="H369" s="67">
        <v>1500</v>
      </c>
      <c r="I369" s="5" t="s">
        <v>1</v>
      </c>
      <c r="J369" s="6" t="s">
        <v>962</v>
      </c>
      <c r="K369" s="6">
        <v>393</v>
      </c>
      <c r="L369" s="6" t="s">
        <v>367</v>
      </c>
      <c r="M369" s="69">
        <f t="shared" si="49"/>
        <v>1500</v>
      </c>
      <c r="N369" s="19">
        <f t="shared" si="50"/>
        <v>0</v>
      </c>
      <c r="O369" s="20">
        <f t="shared" si="51"/>
        <v>1500</v>
      </c>
      <c r="AB369" s="15"/>
    </row>
    <row r="370" spans="1:28" x14ac:dyDescent="0.25">
      <c r="A370" s="1" t="s">
        <v>963</v>
      </c>
      <c r="B370" s="2" t="s">
        <v>473</v>
      </c>
      <c r="C370" s="31">
        <v>42648</v>
      </c>
      <c r="D370" s="66">
        <f t="shared" si="47"/>
        <v>10</v>
      </c>
      <c r="E370" s="66">
        <f t="shared" si="55"/>
        <v>2016</v>
      </c>
      <c r="F370" s="23">
        <f t="shared" si="53"/>
        <v>5</v>
      </c>
      <c r="G370" s="24" t="str">
        <f t="shared" si="54"/>
        <v>BTE</v>
      </c>
      <c r="H370" s="67">
        <v>32000</v>
      </c>
      <c r="I370" s="5" t="s">
        <v>1</v>
      </c>
      <c r="J370" s="6" t="s">
        <v>964</v>
      </c>
      <c r="K370" s="6">
        <v>386</v>
      </c>
      <c r="M370" s="69">
        <f t="shared" si="49"/>
        <v>32000</v>
      </c>
      <c r="N370" s="19">
        <f t="shared" si="50"/>
        <v>0</v>
      </c>
      <c r="O370" s="20">
        <f t="shared" si="51"/>
        <v>32000</v>
      </c>
      <c r="AB370" s="15"/>
    </row>
    <row r="371" spans="1:28" x14ac:dyDescent="0.25">
      <c r="A371" s="1" t="s">
        <v>965</v>
      </c>
      <c r="B371" s="2" t="s">
        <v>966</v>
      </c>
      <c r="C371" s="31">
        <v>42648</v>
      </c>
      <c r="D371" s="66">
        <f t="shared" si="47"/>
        <v>10</v>
      </c>
      <c r="E371" s="66">
        <f t="shared" si="55"/>
        <v>2016</v>
      </c>
      <c r="F371" s="23">
        <f t="shared" si="53"/>
        <v>7</v>
      </c>
      <c r="G371" s="24" t="str">
        <f t="shared" si="54"/>
        <v>CAUTO</v>
      </c>
      <c r="H371" s="67">
        <v>18000</v>
      </c>
      <c r="I371" s="5" t="s">
        <v>1</v>
      </c>
      <c r="J371" s="6" t="s">
        <v>967</v>
      </c>
      <c r="K371" s="6">
        <v>394</v>
      </c>
      <c r="L371" s="6" t="s">
        <v>367</v>
      </c>
      <c r="M371" s="69">
        <f t="shared" si="49"/>
        <v>18000</v>
      </c>
      <c r="N371" s="19">
        <f t="shared" si="50"/>
        <v>0</v>
      </c>
      <c r="O371" s="20">
        <f t="shared" si="51"/>
        <v>18000</v>
      </c>
      <c r="AB371" s="15"/>
    </row>
    <row r="372" spans="1:28" x14ac:dyDescent="0.25">
      <c r="A372" s="1" t="s">
        <v>968</v>
      </c>
      <c r="B372" s="2" t="s">
        <v>969</v>
      </c>
      <c r="C372" s="31">
        <v>42648</v>
      </c>
      <c r="D372" s="66">
        <f t="shared" si="47"/>
        <v>10</v>
      </c>
      <c r="E372" s="66">
        <f t="shared" si="55"/>
        <v>2016</v>
      </c>
      <c r="F372" s="23">
        <f t="shared" si="53"/>
        <v>7</v>
      </c>
      <c r="G372" s="24" t="str">
        <f t="shared" si="54"/>
        <v>CAUTO</v>
      </c>
      <c r="H372" s="67">
        <v>6500</v>
      </c>
      <c r="I372" s="5" t="s">
        <v>1</v>
      </c>
      <c r="J372" s="6" t="s">
        <v>970</v>
      </c>
      <c r="K372" s="6">
        <v>395</v>
      </c>
      <c r="L372" s="6" t="s">
        <v>367</v>
      </c>
      <c r="M372" s="69">
        <f t="shared" si="49"/>
        <v>6500</v>
      </c>
      <c r="N372" s="19">
        <f t="shared" si="50"/>
        <v>0</v>
      </c>
      <c r="O372" s="20">
        <f t="shared" si="51"/>
        <v>6500</v>
      </c>
      <c r="AB372" s="15"/>
    </row>
    <row r="373" spans="1:28" x14ac:dyDescent="0.25">
      <c r="A373" s="1" t="s">
        <v>971</v>
      </c>
      <c r="B373" s="2" t="s">
        <v>972</v>
      </c>
      <c r="C373" s="31">
        <v>42648</v>
      </c>
      <c r="D373" s="66">
        <f t="shared" si="47"/>
        <v>10</v>
      </c>
      <c r="E373" s="66">
        <f t="shared" si="55"/>
        <v>2016</v>
      </c>
      <c r="F373" s="23">
        <f t="shared" si="53"/>
        <v>7</v>
      </c>
      <c r="G373" s="24" t="str">
        <f t="shared" si="54"/>
        <v>CAUTO</v>
      </c>
      <c r="H373" s="67">
        <v>40000</v>
      </c>
      <c r="I373" s="5" t="s">
        <v>1</v>
      </c>
      <c r="J373" s="6" t="s">
        <v>973</v>
      </c>
      <c r="K373" s="6">
        <v>396</v>
      </c>
      <c r="L373" s="6" t="s">
        <v>367</v>
      </c>
      <c r="M373" s="69">
        <f t="shared" si="49"/>
        <v>40000</v>
      </c>
      <c r="N373" s="19">
        <f t="shared" si="50"/>
        <v>0</v>
      </c>
      <c r="O373" s="20">
        <f t="shared" si="51"/>
        <v>40000</v>
      </c>
      <c r="AB373" s="15"/>
    </row>
    <row r="374" spans="1:28" x14ac:dyDescent="0.25">
      <c r="A374" s="1" t="s">
        <v>974</v>
      </c>
      <c r="B374" s="2" t="s">
        <v>80</v>
      </c>
      <c r="C374" s="31">
        <v>42648</v>
      </c>
      <c r="D374" s="66">
        <f t="shared" si="47"/>
        <v>10</v>
      </c>
      <c r="E374" s="66">
        <f t="shared" si="55"/>
        <v>2016</v>
      </c>
      <c r="F374" s="23">
        <f t="shared" si="53"/>
        <v>11</v>
      </c>
      <c r="G374" s="24" t="str">
        <f t="shared" si="54"/>
        <v>GREENWOOD</v>
      </c>
      <c r="H374" s="67">
        <v>2800</v>
      </c>
      <c r="I374" s="5" t="s">
        <v>171</v>
      </c>
      <c r="J374" s="6" t="s">
        <v>975</v>
      </c>
      <c r="K374" s="6">
        <v>384</v>
      </c>
      <c r="M374" s="69">
        <f t="shared" si="49"/>
        <v>2800</v>
      </c>
      <c r="N374" s="19">
        <f t="shared" si="50"/>
        <v>0</v>
      </c>
      <c r="O374" s="20">
        <f t="shared" si="51"/>
        <v>2800</v>
      </c>
      <c r="AB374" s="15"/>
    </row>
    <row r="375" spans="1:28" x14ac:dyDescent="0.25">
      <c r="A375" s="1" t="s">
        <v>976</v>
      </c>
      <c r="B375" s="2" t="s">
        <v>977</v>
      </c>
      <c r="C375" s="31">
        <v>42648</v>
      </c>
      <c r="D375" s="66">
        <f t="shared" si="47"/>
        <v>10</v>
      </c>
      <c r="E375" s="66">
        <f t="shared" si="55"/>
        <v>2016</v>
      </c>
      <c r="F375" s="23">
        <f t="shared" si="53"/>
        <v>10</v>
      </c>
      <c r="G375" s="24" t="str">
        <f t="shared" si="54"/>
        <v>IL GELSO</v>
      </c>
      <c r="H375" s="67">
        <v>3500</v>
      </c>
      <c r="I375" s="5" t="s">
        <v>1</v>
      </c>
      <c r="J375" s="6" t="s">
        <v>978</v>
      </c>
      <c r="K375" s="6">
        <v>397</v>
      </c>
      <c r="L375" s="6" t="s">
        <v>367</v>
      </c>
      <c r="M375" s="69">
        <f t="shared" si="49"/>
        <v>3500</v>
      </c>
      <c r="N375" s="19">
        <f t="shared" si="50"/>
        <v>0</v>
      </c>
      <c r="O375" s="20">
        <f t="shared" si="51"/>
        <v>3500</v>
      </c>
      <c r="AB375" s="15"/>
    </row>
    <row r="376" spans="1:28" x14ac:dyDescent="0.25">
      <c r="A376" s="1" t="s">
        <v>979</v>
      </c>
      <c r="B376" s="2" t="s">
        <v>676</v>
      </c>
      <c r="C376" s="31">
        <v>42648</v>
      </c>
      <c r="D376" s="66">
        <f t="shared" si="47"/>
        <v>10</v>
      </c>
      <c r="E376" s="66">
        <f t="shared" si="55"/>
        <v>2016</v>
      </c>
      <c r="F376" s="23">
        <f t="shared" si="53"/>
        <v>10</v>
      </c>
      <c r="G376" s="24" t="str">
        <f t="shared" si="54"/>
        <v>IL GELSO</v>
      </c>
      <c r="H376" s="67">
        <v>3000</v>
      </c>
      <c r="I376" s="5" t="s">
        <v>1</v>
      </c>
      <c r="J376" s="6" t="s">
        <v>980</v>
      </c>
      <c r="K376" s="6">
        <v>398</v>
      </c>
      <c r="L376" s="6" t="s">
        <v>367</v>
      </c>
      <c r="M376" s="69">
        <f t="shared" si="49"/>
        <v>3000</v>
      </c>
      <c r="N376" s="19">
        <f t="shared" si="50"/>
        <v>0</v>
      </c>
      <c r="O376" s="20">
        <f t="shared" si="51"/>
        <v>3000</v>
      </c>
      <c r="AB376" s="15"/>
    </row>
    <row r="377" spans="1:28" x14ac:dyDescent="0.25">
      <c r="A377" s="1" t="s">
        <v>981</v>
      </c>
      <c r="B377" s="2" t="s">
        <v>680</v>
      </c>
      <c r="C377" s="31">
        <v>42648</v>
      </c>
      <c r="D377" s="66">
        <f t="shared" si="47"/>
        <v>10</v>
      </c>
      <c r="E377" s="66">
        <f t="shared" si="55"/>
        <v>2016</v>
      </c>
      <c r="F377" s="23">
        <f t="shared" si="53"/>
        <v>10</v>
      </c>
      <c r="G377" s="24" t="str">
        <f t="shared" si="54"/>
        <v>IL GELSO</v>
      </c>
      <c r="H377" s="67">
        <v>2500</v>
      </c>
      <c r="I377" s="5" t="s">
        <v>1</v>
      </c>
      <c r="J377" s="6" t="s">
        <v>982</v>
      </c>
      <c r="K377" s="6">
        <v>399</v>
      </c>
      <c r="L377" s="6" t="s">
        <v>367</v>
      </c>
      <c r="M377" s="69">
        <f t="shared" si="49"/>
        <v>2500</v>
      </c>
      <c r="N377" s="19">
        <f t="shared" si="50"/>
        <v>0</v>
      </c>
      <c r="O377" s="20">
        <f t="shared" si="51"/>
        <v>2500</v>
      </c>
      <c r="AB377" s="15"/>
    </row>
    <row r="378" spans="1:28" x14ac:dyDescent="0.25">
      <c r="A378" s="1" t="s">
        <v>983</v>
      </c>
      <c r="B378" s="2" t="s">
        <v>682</v>
      </c>
      <c r="C378" s="31">
        <v>42648</v>
      </c>
      <c r="D378" s="66">
        <f t="shared" si="47"/>
        <v>10</v>
      </c>
      <c r="E378" s="66">
        <f t="shared" si="55"/>
        <v>2016</v>
      </c>
      <c r="F378" s="23">
        <f t="shared" si="53"/>
        <v>10</v>
      </c>
      <c r="G378" s="24" t="str">
        <f t="shared" si="54"/>
        <v>IL GELSO</v>
      </c>
      <c r="H378" s="67">
        <v>10000</v>
      </c>
      <c r="I378" s="5" t="s">
        <v>1</v>
      </c>
      <c r="J378" s="6" t="s">
        <v>984</v>
      </c>
      <c r="K378" s="6">
        <v>400</v>
      </c>
      <c r="L378" s="6" t="s">
        <v>367</v>
      </c>
      <c r="M378" s="69">
        <f t="shared" si="49"/>
        <v>10000</v>
      </c>
      <c r="N378" s="19">
        <f t="shared" si="50"/>
        <v>0</v>
      </c>
      <c r="O378" s="20">
        <f t="shared" si="51"/>
        <v>10000</v>
      </c>
      <c r="AB378" s="15"/>
    </row>
    <row r="379" spans="1:28" x14ac:dyDescent="0.25">
      <c r="A379" s="1" t="s">
        <v>985</v>
      </c>
      <c r="B379" s="2" t="s">
        <v>986</v>
      </c>
      <c r="C379" s="31">
        <v>42648</v>
      </c>
      <c r="D379" s="66">
        <f t="shared" si="47"/>
        <v>10</v>
      </c>
      <c r="E379" s="66">
        <f t="shared" si="55"/>
        <v>2016</v>
      </c>
      <c r="F379" s="23">
        <f t="shared" si="53"/>
        <v>10</v>
      </c>
      <c r="G379" s="24" t="str">
        <f t="shared" si="54"/>
        <v>IL GELSO</v>
      </c>
      <c r="H379" s="67">
        <v>5000</v>
      </c>
      <c r="I379" s="5" t="s">
        <v>1</v>
      </c>
      <c r="J379" s="6" t="s">
        <v>987</v>
      </c>
      <c r="K379" s="6">
        <v>401</v>
      </c>
      <c r="L379" s="6" t="s">
        <v>367</v>
      </c>
      <c r="M379" s="69">
        <f t="shared" si="49"/>
        <v>5000</v>
      </c>
      <c r="N379" s="19">
        <f t="shared" si="50"/>
        <v>0</v>
      </c>
      <c r="O379" s="20">
        <f t="shared" si="51"/>
        <v>5000</v>
      </c>
      <c r="AB379" s="15"/>
    </row>
    <row r="380" spans="1:28" x14ac:dyDescent="0.25">
      <c r="A380" s="1" t="s">
        <v>988</v>
      </c>
      <c r="B380" s="2" t="s">
        <v>989</v>
      </c>
      <c r="C380" s="31">
        <v>42648</v>
      </c>
      <c r="D380" s="66">
        <f t="shared" si="47"/>
        <v>10</v>
      </c>
      <c r="E380" s="66">
        <f t="shared" si="55"/>
        <v>2016</v>
      </c>
      <c r="F380" s="23">
        <f t="shared" si="53"/>
        <v>10</v>
      </c>
      <c r="G380" s="24" t="str">
        <f t="shared" si="54"/>
        <v>IL GELSO</v>
      </c>
      <c r="H380" s="67">
        <v>3000</v>
      </c>
      <c r="I380" s="5" t="s">
        <v>1</v>
      </c>
      <c r="J380" s="6" t="s">
        <v>990</v>
      </c>
      <c r="K380" s="6">
        <v>402</v>
      </c>
      <c r="L380" s="6" t="s">
        <v>367</v>
      </c>
      <c r="M380" s="69">
        <f t="shared" si="49"/>
        <v>3000</v>
      </c>
      <c r="N380" s="19">
        <f t="shared" si="50"/>
        <v>0</v>
      </c>
      <c r="O380" s="20">
        <f t="shared" si="51"/>
        <v>3000</v>
      </c>
      <c r="AB380" s="15"/>
    </row>
    <row r="381" spans="1:28" x14ac:dyDescent="0.25">
      <c r="A381" s="1" t="s">
        <v>991</v>
      </c>
      <c r="B381" s="2" t="s">
        <v>992</v>
      </c>
      <c r="C381" s="31">
        <v>42648</v>
      </c>
      <c r="D381" s="66">
        <f t="shared" si="47"/>
        <v>10</v>
      </c>
      <c r="E381" s="66">
        <f t="shared" si="55"/>
        <v>2016</v>
      </c>
      <c r="F381" s="23">
        <f t="shared" si="53"/>
        <v>10</v>
      </c>
      <c r="G381" s="24" t="str">
        <f t="shared" si="54"/>
        <v>IL GELSO</v>
      </c>
      <c r="H381" s="67">
        <v>5000</v>
      </c>
      <c r="I381" s="5" t="s">
        <v>1</v>
      </c>
      <c r="J381" s="6" t="s">
        <v>993</v>
      </c>
      <c r="K381" s="6">
        <v>403</v>
      </c>
      <c r="L381" s="6" t="s">
        <v>367</v>
      </c>
      <c r="M381" s="69">
        <f t="shared" si="49"/>
        <v>5000</v>
      </c>
      <c r="N381" s="19">
        <f t="shared" si="50"/>
        <v>0</v>
      </c>
      <c r="O381" s="20">
        <f t="shared" si="51"/>
        <v>5000</v>
      </c>
      <c r="AB381" s="15"/>
    </row>
    <row r="382" spans="1:28" x14ac:dyDescent="0.25">
      <c r="A382" s="1" t="s">
        <v>994</v>
      </c>
      <c r="B382" s="2" t="s">
        <v>995</v>
      </c>
      <c r="C382" s="31">
        <v>42648</v>
      </c>
      <c r="D382" s="66">
        <f t="shared" si="47"/>
        <v>10</v>
      </c>
      <c r="E382" s="66">
        <f t="shared" si="55"/>
        <v>2016</v>
      </c>
      <c r="F382" s="23">
        <f t="shared" si="53"/>
        <v>10</v>
      </c>
      <c r="G382" s="24" t="str">
        <f t="shared" si="54"/>
        <v>IL GELSO</v>
      </c>
      <c r="H382" s="67">
        <v>10000</v>
      </c>
      <c r="I382" s="5" t="s">
        <v>1</v>
      </c>
      <c r="J382" s="6" t="s">
        <v>996</v>
      </c>
      <c r="K382" s="6">
        <v>404</v>
      </c>
      <c r="L382" s="6" t="s">
        <v>367</v>
      </c>
      <c r="M382" s="69">
        <f t="shared" si="49"/>
        <v>10000</v>
      </c>
      <c r="N382" s="19">
        <f t="shared" si="50"/>
        <v>0</v>
      </c>
      <c r="O382" s="20">
        <f t="shared" si="51"/>
        <v>10000</v>
      </c>
      <c r="AB382" s="15"/>
    </row>
    <row r="383" spans="1:28" x14ac:dyDescent="0.25">
      <c r="A383" s="1" t="s">
        <v>997</v>
      </c>
      <c r="B383" s="2" t="s">
        <v>998</v>
      </c>
      <c r="C383" s="31">
        <v>42648</v>
      </c>
      <c r="D383" s="66">
        <f>MONTH(C383)</f>
        <v>10</v>
      </c>
      <c r="E383" s="66">
        <f t="shared" si="55"/>
        <v>2016</v>
      </c>
      <c r="F383" s="23">
        <f t="shared" si="53"/>
        <v>10</v>
      </c>
      <c r="G383" s="24" t="str">
        <f t="shared" si="54"/>
        <v>IL GELSO</v>
      </c>
      <c r="H383" s="67">
        <v>20000</v>
      </c>
      <c r="I383" s="5" t="s">
        <v>1</v>
      </c>
      <c r="J383" s="6" t="s">
        <v>999</v>
      </c>
      <c r="K383" s="6">
        <v>405</v>
      </c>
      <c r="L383" s="6" t="s">
        <v>367</v>
      </c>
      <c r="M383" s="69">
        <f t="shared" si="49"/>
        <v>20000</v>
      </c>
      <c r="N383" s="19">
        <f t="shared" si="50"/>
        <v>0</v>
      </c>
      <c r="O383" s="20">
        <f t="shared" si="51"/>
        <v>20000</v>
      </c>
      <c r="AB383" s="15"/>
    </row>
    <row r="384" spans="1:28" x14ac:dyDescent="0.25">
      <c r="A384" s="1" t="s">
        <v>1000</v>
      </c>
      <c r="B384" s="2" t="s">
        <v>1001</v>
      </c>
      <c r="C384" s="31">
        <v>42648</v>
      </c>
      <c r="D384" s="66">
        <f t="shared" ref="D384:D424" si="56">MONTH(C384)</f>
        <v>10</v>
      </c>
      <c r="E384" s="66">
        <f t="shared" si="55"/>
        <v>2016</v>
      </c>
      <c r="F384" s="23">
        <f t="shared" si="53"/>
        <v>25</v>
      </c>
      <c r="G384" s="24" t="s">
        <v>1002</v>
      </c>
      <c r="H384" s="67">
        <v>500</v>
      </c>
      <c r="I384" s="5" t="s">
        <v>171</v>
      </c>
      <c r="J384" s="6" t="s">
        <v>1003</v>
      </c>
      <c r="K384" s="6">
        <v>407</v>
      </c>
      <c r="L384" s="6"/>
      <c r="M384" s="69">
        <f t="shared" si="49"/>
        <v>500</v>
      </c>
      <c r="N384" s="19">
        <f t="shared" si="50"/>
        <v>0</v>
      </c>
      <c r="O384" s="20">
        <f t="shared" si="51"/>
        <v>500</v>
      </c>
      <c r="AB384" s="15"/>
    </row>
    <row r="385" spans="1:28" x14ac:dyDescent="0.25">
      <c r="A385" s="1" t="s">
        <v>1004</v>
      </c>
      <c r="B385" s="2" t="s">
        <v>1005</v>
      </c>
      <c r="C385" s="31">
        <v>42648</v>
      </c>
      <c r="D385" s="66">
        <f t="shared" si="56"/>
        <v>10</v>
      </c>
      <c r="E385" s="66">
        <f t="shared" si="55"/>
        <v>2016</v>
      </c>
      <c r="F385" s="23">
        <f t="shared" si="53"/>
        <v>10</v>
      </c>
      <c r="G385" s="24" t="str">
        <f t="shared" ref="G385:G448" si="57">LEFT(B385,F385-2)</f>
        <v>SYSTEM 6</v>
      </c>
      <c r="H385" s="67">
        <v>783</v>
      </c>
      <c r="I385" s="5" t="s">
        <v>171</v>
      </c>
      <c r="J385" s="6" t="s">
        <v>1006</v>
      </c>
      <c r="K385" s="6">
        <v>408</v>
      </c>
      <c r="L385" s="6"/>
      <c r="M385" s="69">
        <f t="shared" si="49"/>
        <v>783</v>
      </c>
      <c r="N385" s="19">
        <f t="shared" si="50"/>
        <v>0</v>
      </c>
      <c r="O385" s="20">
        <f t="shared" si="51"/>
        <v>783</v>
      </c>
      <c r="AB385" s="15"/>
    </row>
    <row r="386" spans="1:28" x14ac:dyDescent="0.25">
      <c r="A386" s="1" t="s">
        <v>1007</v>
      </c>
      <c r="B386" s="2" t="s">
        <v>1008</v>
      </c>
      <c r="C386" s="31">
        <v>42648</v>
      </c>
      <c r="D386" s="66">
        <f t="shared" si="56"/>
        <v>10</v>
      </c>
      <c r="E386" s="66">
        <f t="shared" si="55"/>
        <v>2016</v>
      </c>
      <c r="F386" s="23">
        <f t="shared" si="53"/>
        <v>12</v>
      </c>
      <c r="G386" s="24" t="str">
        <f t="shared" si="57"/>
        <v>TEAMVIEWER</v>
      </c>
      <c r="H386" s="67">
        <v>489</v>
      </c>
      <c r="I386" s="5" t="s">
        <v>171</v>
      </c>
      <c r="J386" s="6" t="s">
        <v>1009</v>
      </c>
      <c r="K386" s="6">
        <v>406</v>
      </c>
      <c r="L386" s="6"/>
      <c r="M386" s="69">
        <f t="shared" si="49"/>
        <v>489</v>
      </c>
      <c r="N386" s="19">
        <f t="shared" si="50"/>
        <v>0</v>
      </c>
      <c r="O386" s="20">
        <f t="shared" si="51"/>
        <v>489</v>
      </c>
      <c r="AB386" s="15"/>
    </row>
    <row r="387" spans="1:28" x14ac:dyDescent="0.25">
      <c r="A387" s="1" t="s">
        <v>1010</v>
      </c>
      <c r="B387" s="2" t="s">
        <v>494</v>
      </c>
      <c r="C387" s="31">
        <v>42648</v>
      </c>
      <c r="D387" s="66">
        <f t="shared" si="56"/>
        <v>10</v>
      </c>
      <c r="E387" s="66">
        <f t="shared" si="55"/>
        <v>2016</v>
      </c>
      <c r="F387" s="23">
        <f t="shared" si="53"/>
        <v>6</v>
      </c>
      <c r="G387" s="24" t="str">
        <f t="shared" si="57"/>
        <v>TEOS</v>
      </c>
      <c r="H387" s="67">
        <v>1270.1400000000001</v>
      </c>
      <c r="I387" s="5" t="s">
        <v>171</v>
      </c>
      <c r="J387" s="6" t="s">
        <v>1011</v>
      </c>
      <c r="K387" s="6">
        <v>385</v>
      </c>
      <c r="M387" s="69">
        <f t="shared" ref="M387:M400" si="58">+H387</f>
        <v>1270.1400000000001</v>
      </c>
      <c r="N387" s="19">
        <f t="shared" ref="N387:N400" si="59">+SUM(P387:R387)</f>
        <v>0</v>
      </c>
      <c r="O387" s="20">
        <f t="shared" ref="O387:O400" si="60">+M387-N387</f>
        <v>1270.1400000000001</v>
      </c>
      <c r="AB387" s="15"/>
    </row>
    <row r="388" spans="1:28" x14ac:dyDescent="0.25">
      <c r="A388" s="1" t="s">
        <v>1012</v>
      </c>
      <c r="B388" s="2" t="s">
        <v>1013</v>
      </c>
      <c r="C388" s="31">
        <v>42650</v>
      </c>
      <c r="D388" s="66">
        <f t="shared" si="56"/>
        <v>10</v>
      </c>
      <c r="E388" s="66">
        <f t="shared" si="55"/>
        <v>2016</v>
      </c>
      <c r="F388" s="23">
        <f t="shared" si="53"/>
        <v>10</v>
      </c>
      <c r="G388" s="24" t="str">
        <f t="shared" si="57"/>
        <v>IL GELSO</v>
      </c>
      <c r="H388" s="67">
        <v>17000</v>
      </c>
      <c r="I388" s="5" t="s">
        <v>1</v>
      </c>
      <c r="J388" s="6" t="s">
        <v>1014</v>
      </c>
      <c r="K388" s="6">
        <v>409</v>
      </c>
      <c r="L388" s="6" t="s">
        <v>1015</v>
      </c>
      <c r="M388" s="69">
        <f t="shared" si="58"/>
        <v>17000</v>
      </c>
      <c r="N388" s="19">
        <f t="shared" si="59"/>
        <v>0</v>
      </c>
      <c r="O388" s="20">
        <f t="shared" si="60"/>
        <v>17000</v>
      </c>
      <c r="AB388" s="15"/>
    </row>
    <row r="389" spans="1:28" x14ac:dyDescent="0.25">
      <c r="A389" s="1" t="s">
        <v>1016</v>
      </c>
      <c r="B389" s="2" t="s">
        <v>191</v>
      </c>
      <c r="C389" s="31">
        <v>42654</v>
      </c>
      <c r="D389" s="66">
        <f t="shared" si="56"/>
        <v>10</v>
      </c>
      <c r="E389" s="66">
        <f t="shared" si="55"/>
        <v>2016</v>
      </c>
      <c r="F389" s="23">
        <f t="shared" si="53"/>
        <v>20</v>
      </c>
      <c r="G389" s="24" t="str">
        <f t="shared" si="57"/>
        <v>CONFEZIONI GHEDESI</v>
      </c>
      <c r="H389" s="67">
        <v>9101.7199999999993</v>
      </c>
      <c r="I389" s="5" t="s">
        <v>171</v>
      </c>
      <c r="J389" s="6" t="s">
        <v>1017</v>
      </c>
      <c r="K389" s="6">
        <v>411</v>
      </c>
      <c r="L389" s="6"/>
      <c r="M389" s="69">
        <f t="shared" si="58"/>
        <v>9101.7199999999993</v>
      </c>
      <c r="N389" s="19">
        <f t="shared" si="59"/>
        <v>0</v>
      </c>
      <c r="O389" s="20">
        <f t="shared" si="60"/>
        <v>9101.7199999999993</v>
      </c>
      <c r="AB389" s="15"/>
    </row>
    <row r="390" spans="1:28" x14ac:dyDescent="0.25">
      <c r="A390" s="1" t="s">
        <v>1018</v>
      </c>
      <c r="B390" s="2" t="s">
        <v>69</v>
      </c>
      <c r="C390" s="31">
        <v>42654</v>
      </c>
      <c r="D390" s="66">
        <f t="shared" si="56"/>
        <v>10</v>
      </c>
      <c r="E390" s="66">
        <f t="shared" si="55"/>
        <v>2016</v>
      </c>
      <c r="F390" s="23">
        <f t="shared" si="53"/>
        <v>7</v>
      </c>
      <c r="G390" s="24" t="str">
        <f t="shared" si="57"/>
        <v>GIANT</v>
      </c>
      <c r="H390" s="67">
        <v>4900</v>
      </c>
      <c r="I390" s="5" t="s">
        <v>171</v>
      </c>
      <c r="J390" s="6" t="s">
        <v>1019</v>
      </c>
      <c r="K390" s="6">
        <v>410</v>
      </c>
      <c r="L390" s="6"/>
      <c r="M390" s="69">
        <f t="shared" si="58"/>
        <v>4900</v>
      </c>
      <c r="N390" s="19">
        <f t="shared" si="59"/>
        <v>0</v>
      </c>
      <c r="O390" s="20">
        <f t="shared" si="60"/>
        <v>4900</v>
      </c>
      <c r="AB390" s="15"/>
    </row>
    <row r="391" spans="1:28" x14ac:dyDescent="0.25">
      <c r="A391" s="1" t="s">
        <v>1020</v>
      </c>
      <c r="B391" s="2" t="s">
        <v>1021</v>
      </c>
      <c r="C391" s="31">
        <v>42655</v>
      </c>
      <c r="D391" s="66">
        <f t="shared" si="56"/>
        <v>10</v>
      </c>
      <c r="E391" s="66">
        <f t="shared" si="55"/>
        <v>2016</v>
      </c>
      <c r="F391" s="23">
        <f t="shared" si="53"/>
        <v>22</v>
      </c>
      <c r="G391" s="24" t="str">
        <f t="shared" si="57"/>
        <v>CASA DELLA SERRATURA</v>
      </c>
      <c r="H391" s="67">
        <v>500</v>
      </c>
      <c r="I391" s="5" t="s">
        <v>171</v>
      </c>
      <c r="J391" s="6" t="s">
        <v>1022</v>
      </c>
      <c r="K391" s="6">
        <v>414</v>
      </c>
      <c r="L391" s="6"/>
      <c r="M391" s="69">
        <f t="shared" si="58"/>
        <v>500</v>
      </c>
      <c r="N391" s="19">
        <f t="shared" si="59"/>
        <v>0</v>
      </c>
      <c r="O391" s="20">
        <f t="shared" si="60"/>
        <v>500</v>
      </c>
      <c r="AB391" s="15"/>
    </row>
    <row r="392" spans="1:28" x14ac:dyDescent="0.25">
      <c r="A392" s="82" t="s">
        <v>1023</v>
      </c>
      <c r="B392" s="83" t="s">
        <v>1024</v>
      </c>
      <c r="C392" s="84">
        <v>42655</v>
      </c>
      <c r="D392" s="66">
        <f t="shared" si="56"/>
        <v>10</v>
      </c>
      <c r="E392" s="66">
        <f t="shared" si="55"/>
        <v>2016</v>
      </c>
      <c r="F392" s="23">
        <f t="shared" si="53"/>
        <v>15</v>
      </c>
      <c r="G392" s="24" t="str">
        <f t="shared" si="57"/>
        <v>CERERIA PARMA</v>
      </c>
      <c r="H392" s="67">
        <v>100</v>
      </c>
      <c r="I392" s="5" t="s">
        <v>171</v>
      </c>
      <c r="J392" s="6" t="s">
        <v>1025</v>
      </c>
      <c r="K392" s="6">
        <v>412</v>
      </c>
      <c r="L392" s="6"/>
      <c r="M392" s="69">
        <f t="shared" si="58"/>
        <v>100</v>
      </c>
      <c r="N392" s="19">
        <f t="shared" si="59"/>
        <v>0</v>
      </c>
      <c r="O392" s="20">
        <f t="shared" si="60"/>
        <v>100</v>
      </c>
      <c r="AB392" s="15"/>
    </row>
    <row r="393" spans="1:28" x14ac:dyDescent="0.25">
      <c r="A393" s="1" t="s">
        <v>1026</v>
      </c>
      <c r="B393" s="2" t="s">
        <v>83</v>
      </c>
      <c r="C393" s="31">
        <v>42655</v>
      </c>
      <c r="D393" s="66">
        <f t="shared" si="56"/>
        <v>10</v>
      </c>
      <c r="E393" s="66">
        <f t="shared" si="55"/>
        <v>2016</v>
      </c>
      <c r="F393" s="23">
        <f t="shared" si="53"/>
        <v>17</v>
      </c>
      <c r="G393" s="24" t="str">
        <f t="shared" si="57"/>
        <v>OPTIMA NATURALS</v>
      </c>
      <c r="H393" s="67">
        <v>2640</v>
      </c>
      <c r="I393" s="5" t="s">
        <v>171</v>
      </c>
      <c r="J393" s="6" t="s">
        <v>1027</v>
      </c>
      <c r="K393" s="6">
        <v>413</v>
      </c>
      <c r="L393" s="6"/>
      <c r="M393" s="69">
        <f t="shared" si="58"/>
        <v>2640</v>
      </c>
      <c r="N393" s="19">
        <f t="shared" si="59"/>
        <v>0</v>
      </c>
      <c r="O393" s="20">
        <f t="shared" si="60"/>
        <v>2640</v>
      </c>
      <c r="AB393" s="15"/>
    </row>
    <row r="394" spans="1:28" x14ac:dyDescent="0.25">
      <c r="A394" s="1" t="s">
        <v>1028</v>
      </c>
      <c r="B394" s="2" t="s">
        <v>1029</v>
      </c>
      <c r="C394" s="31">
        <v>42656</v>
      </c>
      <c r="D394" s="66">
        <f t="shared" si="56"/>
        <v>10</v>
      </c>
      <c r="E394" s="66">
        <f t="shared" si="55"/>
        <v>2016</v>
      </c>
      <c r="F394" s="23">
        <f t="shared" si="53"/>
        <v>10</v>
      </c>
      <c r="G394" s="24" t="str">
        <f t="shared" si="57"/>
        <v>SYSTEM 6</v>
      </c>
      <c r="H394" s="67">
        <v>108</v>
      </c>
      <c r="I394" s="5" t="s">
        <v>171</v>
      </c>
      <c r="J394" s="6" t="s">
        <v>1030</v>
      </c>
      <c r="K394" s="6">
        <v>415</v>
      </c>
      <c r="L394" s="6"/>
      <c r="M394" s="69">
        <f t="shared" si="58"/>
        <v>108</v>
      </c>
      <c r="N394" s="19">
        <f t="shared" si="59"/>
        <v>0</v>
      </c>
      <c r="O394" s="20">
        <f t="shared" si="60"/>
        <v>108</v>
      </c>
      <c r="AB394" s="15"/>
    </row>
    <row r="395" spans="1:28" x14ac:dyDescent="0.25">
      <c r="A395" s="1" t="s">
        <v>1031</v>
      </c>
      <c r="B395" s="2" t="s">
        <v>1024</v>
      </c>
      <c r="C395" s="31">
        <v>42657</v>
      </c>
      <c r="D395" s="66">
        <f t="shared" si="56"/>
        <v>10</v>
      </c>
      <c r="E395" s="66">
        <f t="shared" si="55"/>
        <v>2016</v>
      </c>
      <c r="F395" s="23">
        <f t="shared" si="53"/>
        <v>15</v>
      </c>
      <c r="G395" s="24" t="str">
        <f t="shared" si="57"/>
        <v>CERERIA PARMA</v>
      </c>
      <c r="H395" s="67">
        <v>1625</v>
      </c>
      <c r="I395" s="5" t="s">
        <v>171</v>
      </c>
      <c r="J395" s="6" t="s">
        <v>1032</v>
      </c>
      <c r="K395" s="6">
        <v>417</v>
      </c>
      <c r="L395" s="6"/>
      <c r="M395" s="69">
        <f t="shared" si="58"/>
        <v>1625</v>
      </c>
      <c r="N395" s="19">
        <f t="shared" si="59"/>
        <v>0</v>
      </c>
      <c r="O395" s="20">
        <f t="shared" si="60"/>
        <v>1625</v>
      </c>
      <c r="AB395" s="15"/>
    </row>
    <row r="396" spans="1:28" x14ac:dyDescent="0.25">
      <c r="A396" s="1" t="s">
        <v>1033</v>
      </c>
      <c r="B396" s="2" t="s">
        <v>1034</v>
      </c>
      <c r="C396" s="31">
        <v>42657</v>
      </c>
      <c r="D396" s="66">
        <f t="shared" si="56"/>
        <v>10</v>
      </c>
      <c r="E396" s="66">
        <f t="shared" si="55"/>
        <v>2016</v>
      </c>
      <c r="F396" s="23">
        <f t="shared" si="53"/>
        <v>10</v>
      </c>
      <c r="G396" s="24" t="str">
        <f t="shared" si="57"/>
        <v>DR TAFFI</v>
      </c>
      <c r="H396" s="67">
        <v>1185</v>
      </c>
      <c r="I396" s="5" t="s">
        <v>171</v>
      </c>
      <c r="J396" s="6" t="s">
        <v>1035</v>
      </c>
      <c r="K396" s="6">
        <v>416</v>
      </c>
      <c r="L396" s="6"/>
      <c r="M396" s="69">
        <f t="shared" si="58"/>
        <v>1185</v>
      </c>
      <c r="N396" s="19">
        <f t="shared" si="59"/>
        <v>0</v>
      </c>
      <c r="O396" s="20">
        <f t="shared" si="60"/>
        <v>1185</v>
      </c>
      <c r="AB396" s="15"/>
    </row>
    <row r="397" spans="1:28" x14ac:dyDescent="0.25">
      <c r="A397" s="1" t="s">
        <v>1036</v>
      </c>
      <c r="B397" s="2" t="s">
        <v>1037</v>
      </c>
      <c r="C397" s="31">
        <v>42661</v>
      </c>
      <c r="D397" s="66">
        <f t="shared" si="56"/>
        <v>10</v>
      </c>
      <c r="E397" s="66">
        <f t="shared" si="55"/>
        <v>2016</v>
      </c>
      <c r="F397" s="23">
        <f t="shared" si="53"/>
        <v>12</v>
      </c>
      <c r="G397" s="24" t="str">
        <f t="shared" si="57"/>
        <v>AUTOSYSTEM</v>
      </c>
      <c r="H397" s="67">
        <v>25000</v>
      </c>
      <c r="I397" s="5" t="s">
        <v>171</v>
      </c>
      <c r="J397" s="6" t="s">
        <v>1038</v>
      </c>
      <c r="K397" s="6">
        <v>419</v>
      </c>
      <c r="L397" s="6" t="s">
        <v>1039</v>
      </c>
      <c r="M397" s="69">
        <f t="shared" si="58"/>
        <v>25000</v>
      </c>
      <c r="N397" s="19">
        <f t="shared" si="59"/>
        <v>0</v>
      </c>
      <c r="O397" s="20">
        <f t="shared" si="60"/>
        <v>25000</v>
      </c>
      <c r="AB397" s="15"/>
    </row>
    <row r="398" spans="1:28" x14ac:dyDescent="0.25">
      <c r="A398" s="1" t="s">
        <v>1040</v>
      </c>
      <c r="B398" s="2" t="s">
        <v>1041</v>
      </c>
      <c r="C398" s="31">
        <v>42661</v>
      </c>
      <c r="D398" s="66">
        <f t="shared" si="56"/>
        <v>10</v>
      </c>
      <c r="E398" s="66">
        <f t="shared" si="55"/>
        <v>2016</v>
      </c>
      <c r="F398" s="23">
        <f t="shared" si="53"/>
        <v>11</v>
      </c>
      <c r="G398" s="24" t="str">
        <f t="shared" si="57"/>
        <v>EDILGHEDI</v>
      </c>
      <c r="H398" s="67">
        <v>1800</v>
      </c>
      <c r="I398" s="5" t="s">
        <v>2</v>
      </c>
      <c r="J398" s="6" t="s">
        <v>1042</v>
      </c>
      <c r="K398" s="6">
        <v>418</v>
      </c>
      <c r="L398" s="6"/>
      <c r="M398" s="69">
        <f t="shared" si="58"/>
        <v>1800</v>
      </c>
      <c r="N398" s="19">
        <f t="shared" si="59"/>
        <v>0</v>
      </c>
      <c r="O398" s="20">
        <f t="shared" si="60"/>
        <v>1800</v>
      </c>
      <c r="AB398" s="15"/>
    </row>
    <row r="399" spans="1:28" x14ac:dyDescent="0.25">
      <c r="A399" s="1" t="s">
        <v>1043</v>
      </c>
      <c r="B399" s="2" t="s">
        <v>1044</v>
      </c>
      <c r="C399" s="31">
        <v>42661</v>
      </c>
      <c r="D399" s="24">
        <f t="shared" si="56"/>
        <v>10</v>
      </c>
      <c r="E399" s="24">
        <f t="shared" si="55"/>
        <v>2016</v>
      </c>
      <c r="F399" s="23">
        <f t="shared" si="53"/>
        <v>5</v>
      </c>
      <c r="G399" s="24" t="str">
        <f t="shared" si="57"/>
        <v>KGN</v>
      </c>
      <c r="H399" s="67">
        <v>400</v>
      </c>
      <c r="I399" s="5" t="s">
        <v>171</v>
      </c>
      <c r="J399" s="6" t="s">
        <v>1045</v>
      </c>
      <c r="K399" s="6">
        <v>420</v>
      </c>
      <c r="L399" s="6"/>
      <c r="M399" s="69">
        <f t="shared" si="58"/>
        <v>400</v>
      </c>
      <c r="N399" s="19">
        <f t="shared" si="59"/>
        <v>0</v>
      </c>
      <c r="O399" s="20">
        <f t="shared" si="60"/>
        <v>400</v>
      </c>
      <c r="AB399" s="15"/>
    </row>
    <row r="400" spans="1:28" ht="15.75" thickBot="1" x14ac:dyDescent="0.3">
      <c r="A400" s="1" t="s">
        <v>1046</v>
      </c>
      <c r="B400" s="2" t="s">
        <v>1047</v>
      </c>
      <c r="C400" s="31">
        <v>42664</v>
      </c>
      <c r="D400" s="24">
        <f t="shared" si="56"/>
        <v>10</v>
      </c>
      <c r="E400" s="24">
        <f t="shared" si="55"/>
        <v>2016</v>
      </c>
      <c r="F400" s="23">
        <f t="shared" si="53"/>
        <v>22</v>
      </c>
      <c r="G400" s="24" t="str">
        <f t="shared" si="57"/>
        <v>TERRA NUOVA EDIZIONI</v>
      </c>
      <c r="H400" s="67">
        <v>400</v>
      </c>
      <c r="I400" s="5" t="s">
        <v>171</v>
      </c>
      <c r="J400" s="6" t="s">
        <v>1048</v>
      </c>
      <c r="K400" s="6">
        <v>421</v>
      </c>
      <c r="L400" s="6" t="s">
        <v>1015</v>
      </c>
      <c r="M400" s="69">
        <f t="shared" si="58"/>
        <v>400</v>
      </c>
      <c r="N400" s="19">
        <f t="shared" si="59"/>
        <v>0</v>
      </c>
      <c r="O400" s="22">
        <f t="shared" si="60"/>
        <v>400</v>
      </c>
      <c r="P400" s="87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6"/>
    </row>
    <row r="401" spans="1:12" x14ac:dyDescent="0.25">
      <c r="A401" s="1" t="s">
        <v>1049</v>
      </c>
      <c r="B401" s="2" t="s">
        <v>1050</v>
      </c>
      <c r="C401" s="31">
        <v>42668</v>
      </c>
      <c r="D401" s="24">
        <f t="shared" si="56"/>
        <v>10</v>
      </c>
      <c r="E401" s="24">
        <f t="shared" si="55"/>
        <v>2016</v>
      </c>
      <c r="F401" s="23">
        <f t="shared" si="53"/>
        <v>10</v>
      </c>
      <c r="G401" s="24" t="str">
        <f t="shared" si="57"/>
        <v>SYSTEM 6</v>
      </c>
      <c r="H401" s="67">
        <v>4960</v>
      </c>
      <c r="I401" s="5" t="s">
        <v>1</v>
      </c>
      <c r="J401" s="6" t="s">
        <v>1051</v>
      </c>
      <c r="K401" s="6">
        <v>422</v>
      </c>
      <c r="L401" s="6"/>
    </row>
    <row r="402" spans="1:12" x14ac:dyDescent="0.25">
      <c r="A402" s="1" t="s">
        <v>1052</v>
      </c>
      <c r="B402" s="2" t="s">
        <v>1053</v>
      </c>
      <c r="C402" s="31">
        <v>42668</v>
      </c>
      <c r="D402" s="24">
        <f t="shared" si="56"/>
        <v>10</v>
      </c>
      <c r="E402" s="24">
        <f t="shared" si="55"/>
        <v>2016</v>
      </c>
      <c r="F402" s="23">
        <f t="shared" si="53"/>
        <v>13</v>
      </c>
      <c r="G402" s="24" t="str">
        <f t="shared" si="57"/>
        <v>ZAC SISTEMI</v>
      </c>
      <c r="H402" s="67">
        <v>500</v>
      </c>
      <c r="I402" s="5" t="s">
        <v>171</v>
      </c>
      <c r="J402" s="6" t="s">
        <v>1054</v>
      </c>
      <c r="K402" s="6">
        <v>423</v>
      </c>
      <c r="L402" s="6"/>
    </row>
    <row r="403" spans="1:12" x14ac:dyDescent="0.25">
      <c r="A403" s="1" t="s">
        <v>1055</v>
      </c>
      <c r="B403" s="2" t="s">
        <v>511</v>
      </c>
      <c r="C403" s="31">
        <v>42669</v>
      </c>
      <c r="D403" s="24">
        <f t="shared" si="56"/>
        <v>10</v>
      </c>
      <c r="E403" s="24">
        <f t="shared" si="55"/>
        <v>2016</v>
      </c>
      <c r="F403" s="23">
        <f t="shared" ref="F403:F459" si="61">FIND("-",B403,5)</f>
        <v>5</v>
      </c>
      <c r="G403" s="24" t="str">
        <f t="shared" si="57"/>
        <v>BTE</v>
      </c>
      <c r="H403" s="67">
        <v>6500</v>
      </c>
      <c r="I403" s="5" t="s">
        <v>171</v>
      </c>
      <c r="J403" s="6" t="s">
        <v>1056</v>
      </c>
      <c r="K403" s="6">
        <v>424</v>
      </c>
      <c r="L403" s="6"/>
    </row>
    <row r="404" spans="1:12" x14ac:dyDescent="0.25">
      <c r="A404" s="1" t="s">
        <v>1057</v>
      </c>
      <c r="B404" s="2" t="s">
        <v>1058</v>
      </c>
      <c r="C404" s="31">
        <v>42669</v>
      </c>
      <c r="D404" s="24">
        <f t="shared" si="56"/>
        <v>10</v>
      </c>
      <c r="E404" s="24">
        <f t="shared" si="55"/>
        <v>2016</v>
      </c>
      <c r="F404" s="23">
        <f t="shared" si="61"/>
        <v>23</v>
      </c>
      <c r="G404" s="24" t="str">
        <f t="shared" si="57"/>
        <v>FALEGNAMERIA GUERRINI</v>
      </c>
      <c r="H404" s="67">
        <v>3500</v>
      </c>
      <c r="I404" s="5" t="s">
        <v>1</v>
      </c>
      <c r="J404" s="6" t="s">
        <v>1059</v>
      </c>
      <c r="K404" s="6">
        <v>425</v>
      </c>
      <c r="L404" s="6"/>
    </row>
    <row r="405" spans="1:12" x14ac:dyDescent="0.25">
      <c r="A405" s="1" t="s">
        <v>1060</v>
      </c>
      <c r="B405" s="2" t="s">
        <v>1061</v>
      </c>
      <c r="C405" s="31">
        <v>42670</v>
      </c>
      <c r="D405" s="24">
        <f t="shared" si="56"/>
        <v>10</v>
      </c>
      <c r="E405" s="24">
        <f t="shared" si="55"/>
        <v>2016</v>
      </c>
      <c r="F405" s="23">
        <f t="shared" si="61"/>
        <v>7</v>
      </c>
      <c r="G405" s="24" t="str">
        <f t="shared" si="57"/>
        <v>GIANT</v>
      </c>
      <c r="H405" s="67">
        <v>3369</v>
      </c>
      <c r="I405" s="5" t="s">
        <v>171</v>
      </c>
      <c r="J405" s="6" t="s">
        <v>1062</v>
      </c>
      <c r="K405" s="6">
        <v>426</v>
      </c>
      <c r="L405" s="6"/>
    </row>
    <row r="406" spans="1:12" x14ac:dyDescent="0.25">
      <c r="A406" s="1" t="s">
        <v>1063</v>
      </c>
      <c r="B406" s="2" t="s">
        <v>1064</v>
      </c>
      <c r="C406" s="31">
        <v>42676</v>
      </c>
      <c r="D406" s="24">
        <f t="shared" si="56"/>
        <v>11</v>
      </c>
      <c r="E406" s="24">
        <f t="shared" si="55"/>
        <v>2016</v>
      </c>
      <c r="F406" s="23">
        <f t="shared" si="61"/>
        <v>7</v>
      </c>
      <c r="G406" s="24" t="str">
        <f t="shared" si="57"/>
        <v>GIANT</v>
      </c>
      <c r="H406" s="67">
        <v>5100</v>
      </c>
      <c r="I406" s="5" t="s">
        <v>171</v>
      </c>
      <c r="J406" s="6" t="s">
        <v>1065</v>
      </c>
      <c r="K406" s="6">
        <v>427</v>
      </c>
      <c r="L406" s="6"/>
    </row>
    <row r="407" spans="1:12" x14ac:dyDescent="0.25">
      <c r="A407" s="1" t="s">
        <v>1066</v>
      </c>
      <c r="B407" s="2" t="s">
        <v>1067</v>
      </c>
      <c r="C407" s="31">
        <v>42676</v>
      </c>
      <c r="D407" s="24">
        <f t="shared" si="56"/>
        <v>11</v>
      </c>
      <c r="E407" s="24">
        <f t="shared" si="55"/>
        <v>2016</v>
      </c>
      <c r="F407" s="23">
        <f t="shared" si="61"/>
        <v>7</v>
      </c>
      <c r="G407" s="24" t="str">
        <f t="shared" si="57"/>
        <v>GIANT</v>
      </c>
      <c r="H407" s="67">
        <v>13500</v>
      </c>
      <c r="I407" s="5" t="s">
        <v>171</v>
      </c>
      <c r="J407" s="6" t="s">
        <v>1068</v>
      </c>
      <c r="K407" s="6">
        <v>428</v>
      </c>
      <c r="L407" s="6"/>
    </row>
    <row r="408" spans="1:12" x14ac:dyDescent="0.25">
      <c r="A408" s="1" t="s">
        <v>1069</v>
      </c>
      <c r="B408" s="2" t="s">
        <v>1070</v>
      </c>
      <c r="C408" s="31">
        <v>42676</v>
      </c>
      <c r="D408" s="24">
        <f t="shared" si="56"/>
        <v>11</v>
      </c>
      <c r="E408" s="24">
        <f t="shared" si="55"/>
        <v>2016</v>
      </c>
      <c r="F408" s="23">
        <f t="shared" si="61"/>
        <v>7</v>
      </c>
      <c r="G408" s="24" t="str">
        <f t="shared" si="57"/>
        <v>GIANT</v>
      </c>
      <c r="H408" s="67">
        <v>3000</v>
      </c>
      <c r="I408" s="5" t="s">
        <v>171</v>
      </c>
      <c r="J408" s="6" t="s">
        <v>1071</v>
      </c>
      <c r="K408" s="6">
        <v>429</v>
      </c>
      <c r="L408" s="6"/>
    </row>
    <row r="409" spans="1:12" x14ac:dyDescent="0.25">
      <c r="A409" s="1" t="s">
        <v>1072</v>
      </c>
      <c r="B409" s="2" t="s">
        <v>1073</v>
      </c>
      <c r="C409" s="31">
        <v>42676</v>
      </c>
      <c r="D409" s="24">
        <f t="shared" si="56"/>
        <v>11</v>
      </c>
      <c r="E409" s="24">
        <f t="shared" si="55"/>
        <v>2016</v>
      </c>
      <c r="F409" s="23">
        <f t="shared" si="61"/>
        <v>20</v>
      </c>
      <c r="G409" s="24" t="str">
        <f t="shared" si="57"/>
        <v>MATTIUSSI ECOLOGIA</v>
      </c>
      <c r="H409" s="67">
        <v>12350</v>
      </c>
      <c r="I409" s="5" t="s">
        <v>171</v>
      </c>
      <c r="J409" s="6" t="s">
        <v>1074</v>
      </c>
      <c r="K409" s="6">
        <v>430</v>
      </c>
      <c r="L409" s="6"/>
    </row>
    <row r="410" spans="1:12" x14ac:dyDescent="0.25">
      <c r="A410" s="1" t="s">
        <v>1075</v>
      </c>
      <c r="B410" s="2" t="s">
        <v>1076</v>
      </c>
      <c r="C410" s="31">
        <v>42676</v>
      </c>
      <c r="D410" s="24">
        <f t="shared" si="56"/>
        <v>11</v>
      </c>
      <c r="E410" s="24">
        <f t="shared" si="55"/>
        <v>2016</v>
      </c>
      <c r="F410" s="23">
        <f t="shared" si="61"/>
        <v>8</v>
      </c>
      <c r="G410" s="24" t="str">
        <f t="shared" si="57"/>
        <v>ANTHEA</v>
      </c>
      <c r="H410" s="67">
        <v>2592</v>
      </c>
      <c r="I410" s="5" t="s">
        <v>171</v>
      </c>
      <c r="J410" s="6" t="s">
        <v>1077</v>
      </c>
      <c r="K410" s="6">
        <v>431</v>
      </c>
      <c r="L410" s="6"/>
    </row>
    <row r="411" spans="1:12" x14ac:dyDescent="0.25">
      <c r="A411" s="1" t="s">
        <v>1078</v>
      </c>
      <c r="B411" s="2" t="s">
        <v>1079</v>
      </c>
      <c r="C411" s="31">
        <v>42678</v>
      </c>
      <c r="D411" s="24">
        <f t="shared" si="56"/>
        <v>11</v>
      </c>
      <c r="E411" s="24">
        <f t="shared" si="55"/>
        <v>2016</v>
      </c>
      <c r="F411" s="23">
        <f t="shared" si="61"/>
        <v>9</v>
      </c>
      <c r="G411" s="24" t="str">
        <f t="shared" si="57"/>
        <v>ALPIDEE</v>
      </c>
      <c r="H411" s="67">
        <v>1937.85</v>
      </c>
      <c r="I411" s="5" t="s">
        <v>171</v>
      </c>
      <c r="J411" s="6" t="s">
        <v>1080</v>
      </c>
      <c r="K411" s="6">
        <v>432</v>
      </c>
      <c r="L411" s="6"/>
    </row>
    <row r="412" spans="1:12" x14ac:dyDescent="0.25">
      <c r="A412" s="1" t="s">
        <v>1081</v>
      </c>
      <c r="B412" s="2" t="s">
        <v>1082</v>
      </c>
      <c r="C412" s="31">
        <v>42681</v>
      </c>
      <c r="D412" s="24">
        <f t="shared" si="56"/>
        <v>11</v>
      </c>
      <c r="E412" s="24">
        <f t="shared" si="55"/>
        <v>2016</v>
      </c>
      <c r="F412" s="23">
        <f t="shared" si="61"/>
        <v>15</v>
      </c>
      <c r="G412" s="24" t="str">
        <f t="shared" si="57"/>
        <v>SANITARIA SRL</v>
      </c>
      <c r="H412" s="67">
        <v>40000</v>
      </c>
      <c r="I412" s="5" t="s">
        <v>1</v>
      </c>
      <c r="J412" s="6" t="s">
        <v>1083</v>
      </c>
      <c r="K412" s="6">
        <v>433</v>
      </c>
    </row>
    <row r="413" spans="1:12" x14ac:dyDescent="0.25">
      <c r="A413" s="1" t="s">
        <v>1084</v>
      </c>
      <c r="B413" s="2" t="s">
        <v>494</v>
      </c>
      <c r="C413" s="31">
        <v>42682</v>
      </c>
      <c r="D413" s="24">
        <f t="shared" si="56"/>
        <v>11</v>
      </c>
      <c r="E413" s="24">
        <f t="shared" si="55"/>
        <v>2016</v>
      </c>
      <c r="F413" s="23">
        <f t="shared" si="61"/>
        <v>6</v>
      </c>
      <c r="G413" s="24" t="str">
        <f t="shared" si="57"/>
        <v>TEOS</v>
      </c>
      <c r="H413" s="67">
        <v>660</v>
      </c>
      <c r="I413" s="5" t="s">
        <v>171</v>
      </c>
      <c r="J413" s="6" t="s">
        <v>1085</v>
      </c>
      <c r="K413" s="6">
        <v>434</v>
      </c>
    </row>
    <row r="414" spans="1:12" x14ac:dyDescent="0.25">
      <c r="A414" s="1" t="s">
        <v>1086</v>
      </c>
      <c r="B414" s="2" t="s">
        <v>1087</v>
      </c>
      <c r="C414" s="31">
        <v>42682</v>
      </c>
      <c r="D414" s="24">
        <f t="shared" si="56"/>
        <v>11</v>
      </c>
      <c r="E414" s="24">
        <f t="shared" si="55"/>
        <v>2016</v>
      </c>
      <c r="F414" s="23">
        <f t="shared" si="61"/>
        <v>7</v>
      </c>
      <c r="G414" s="24" t="str">
        <f t="shared" si="57"/>
        <v>DJECO</v>
      </c>
      <c r="H414" s="67">
        <v>1788.2</v>
      </c>
      <c r="I414" s="5" t="s">
        <v>171</v>
      </c>
      <c r="J414" s="6" t="s">
        <v>1088</v>
      </c>
      <c r="K414" s="6">
        <v>435</v>
      </c>
    </row>
    <row r="415" spans="1:12" x14ac:dyDescent="0.25">
      <c r="A415" s="1" t="s">
        <v>1089</v>
      </c>
      <c r="B415" s="2" t="s">
        <v>1090</v>
      </c>
      <c r="C415" s="31">
        <v>42688</v>
      </c>
      <c r="D415" s="24">
        <f t="shared" si="56"/>
        <v>11</v>
      </c>
      <c r="E415" s="24">
        <f t="shared" si="55"/>
        <v>2016</v>
      </c>
      <c r="F415" s="23">
        <f t="shared" si="61"/>
        <v>9</v>
      </c>
      <c r="G415" s="24" t="str">
        <f t="shared" si="57"/>
        <v>ALTARES</v>
      </c>
      <c r="H415" s="67">
        <v>700</v>
      </c>
      <c r="I415" s="5" t="s">
        <v>171</v>
      </c>
      <c r="J415" s="6" t="s">
        <v>1091</v>
      </c>
      <c r="K415" s="6">
        <v>436</v>
      </c>
    </row>
    <row r="416" spans="1:12" x14ac:dyDescent="0.25">
      <c r="A416" s="1" t="s">
        <v>1092</v>
      </c>
      <c r="B416" s="2" t="s">
        <v>458</v>
      </c>
      <c r="C416" s="31">
        <v>42689</v>
      </c>
      <c r="D416" s="24">
        <f t="shared" si="56"/>
        <v>11</v>
      </c>
      <c r="E416" s="24">
        <f t="shared" si="55"/>
        <v>2016</v>
      </c>
      <c r="F416" s="23">
        <f t="shared" si="61"/>
        <v>8</v>
      </c>
      <c r="G416" s="24" t="str">
        <f t="shared" si="57"/>
        <v>BENSOS</v>
      </c>
      <c r="H416" s="67">
        <v>515</v>
      </c>
      <c r="I416" s="5" t="s">
        <v>171</v>
      </c>
      <c r="J416" s="6" t="s">
        <v>1093</v>
      </c>
      <c r="K416" s="6">
        <v>437</v>
      </c>
    </row>
    <row r="417" spans="1:12" x14ac:dyDescent="0.25">
      <c r="A417" s="1" t="s">
        <v>1094</v>
      </c>
      <c r="B417" s="2" t="s">
        <v>462</v>
      </c>
      <c r="C417" s="31">
        <v>42689</v>
      </c>
      <c r="D417" s="24">
        <f t="shared" si="56"/>
        <v>11</v>
      </c>
      <c r="E417" s="24">
        <f t="shared" si="55"/>
        <v>2016</v>
      </c>
      <c r="F417" s="23">
        <f t="shared" si="61"/>
        <v>21</v>
      </c>
      <c r="G417" s="24" t="str">
        <f t="shared" si="57"/>
        <v>GREENPROJECT ITALIA</v>
      </c>
      <c r="H417" s="67">
        <v>1154.2</v>
      </c>
      <c r="I417" s="5" t="s">
        <v>171</v>
      </c>
      <c r="J417" s="6" t="s">
        <v>1095</v>
      </c>
      <c r="K417" s="6">
        <v>438</v>
      </c>
    </row>
    <row r="418" spans="1:12" x14ac:dyDescent="0.25">
      <c r="A418" s="1" t="s">
        <v>1096</v>
      </c>
      <c r="B418" s="2" t="s">
        <v>1097</v>
      </c>
      <c r="C418" s="31">
        <v>42700</v>
      </c>
      <c r="D418" s="24">
        <f t="shared" si="56"/>
        <v>11</v>
      </c>
      <c r="E418" s="24">
        <f t="shared" si="55"/>
        <v>2016</v>
      </c>
      <c r="F418" s="23">
        <f t="shared" si="61"/>
        <v>7</v>
      </c>
      <c r="G418" s="24" t="str">
        <f t="shared" si="57"/>
        <v>RELEC</v>
      </c>
      <c r="H418" s="67">
        <v>6000</v>
      </c>
      <c r="I418" s="5" t="s">
        <v>1</v>
      </c>
      <c r="J418" s="6" t="s">
        <v>1098</v>
      </c>
      <c r="K418" s="6">
        <v>439</v>
      </c>
    </row>
    <row r="419" spans="1:12" x14ac:dyDescent="0.25">
      <c r="A419" s="1" t="s">
        <v>1099</v>
      </c>
      <c r="B419" s="2" t="s">
        <v>1100</v>
      </c>
      <c r="C419" s="31">
        <v>42692</v>
      </c>
      <c r="D419" s="24">
        <f t="shared" si="56"/>
        <v>11</v>
      </c>
      <c r="E419" s="24">
        <f t="shared" si="55"/>
        <v>2016</v>
      </c>
      <c r="F419" s="23">
        <f t="shared" si="61"/>
        <v>14</v>
      </c>
      <c r="G419" s="24" t="str">
        <f t="shared" si="57"/>
        <v>MARINI F.LLI</v>
      </c>
      <c r="H419" s="67">
        <v>5000</v>
      </c>
      <c r="I419" s="5" t="s">
        <v>2</v>
      </c>
      <c r="J419" s="6" t="s">
        <v>1101</v>
      </c>
      <c r="K419" s="6">
        <v>440</v>
      </c>
    </row>
    <row r="420" spans="1:12" x14ac:dyDescent="0.25">
      <c r="A420" s="1" t="s">
        <v>1102</v>
      </c>
      <c r="B420" s="2" t="s">
        <v>1103</v>
      </c>
      <c r="C420" s="31">
        <v>42696</v>
      </c>
      <c r="D420" s="24">
        <f t="shared" si="56"/>
        <v>11</v>
      </c>
      <c r="E420" s="24">
        <f t="shared" si="55"/>
        <v>2016</v>
      </c>
      <c r="F420" s="23">
        <f t="shared" si="61"/>
        <v>12</v>
      </c>
      <c r="G420" s="24" t="str">
        <f t="shared" si="57"/>
        <v>EFFEBIEMME</v>
      </c>
      <c r="H420" s="67">
        <v>464</v>
      </c>
      <c r="I420" s="5" t="s">
        <v>171</v>
      </c>
      <c r="J420" s="6" t="s">
        <v>1104</v>
      </c>
      <c r="K420" s="6">
        <v>441</v>
      </c>
    </row>
    <row r="421" spans="1:12" x14ac:dyDescent="0.25">
      <c r="A421" s="1" t="s">
        <v>1105</v>
      </c>
      <c r="B421" s="2" t="s">
        <v>1106</v>
      </c>
      <c r="C421" s="31">
        <v>42698</v>
      </c>
      <c r="D421" s="24">
        <f t="shared" si="56"/>
        <v>11</v>
      </c>
      <c r="E421" s="24">
        <f t="shared" si="55"/>
        <v>2016</v>
      </c>
      <c r="F421" s="23">
        <f t="shared" si="61"/>
        <v>16</v>
      </c>
      <c r="G421" s="24" t="str">
        <f t="shared" si="57"/>
        <v>TECNO RECUPERI</v>
      </c>
      <c r="H421" s="67">
        <v>10000</v>
      </c>
      <c r="I421" s="5" t="s">
        <v>1</v>
      </c>
      <c r="J421" s="6" t="s">
        <v>1107</v>
      </c>
      <c r="K421" s="6">
        <v>442</v>
      </c>
    </row>
    <row r="422" spans="1:12" x14ac:dyDescent="0.25">
      <c r="A422" s="1" t="s">
        <v>1108</v>
      </c>
      <c r="B422" s="2" t="s">
        <v>1109</v>
      </c>
      <c r="C422" s="31">
        <v>42698</v>
      </c>
      <c r="D422" s="24">
        <f t="shared" si="56"/>
        <v>11</v>
      </c>
      <c r="E422" s="24">
        <f t="shared" si="55"/>
        <v>2016</v>
      </c>
      <c r="F422" s="23">
        <f t="shared" si="61"/>
        <v>22</v>
      </c>
      <c r="G422" s="24" t="str">
        <f t="shared" si="57"/>
        <v>ING. DANIELE ANTELMI</v>
      </c>
      <c r="H422" s="67">
        <v>3000</v>
      </c>
      <c r="I422" s="5" t="s">
        <v>1</v>
      </c>
      <c r="J422" s="6" t="s">
        <v>1110</v>
      </c>
      <c r="K422" s="6">
        <v>443</v>
      </c>
      <c r="L422" s="2" t="s">
        <v>1015</v>
      </c>
    </row>
    <row r="423" spans="1:12" x14ac:dyDescent="0.25">
      <c r="A423" s="1" t="s">
        <v>1111</v>
      </c>
      <c r="B423" s="2" t="s">
        <v>1112</v>
      </c>
      <c r="C423" s="31">
        <v>42698</v>
      </c>
      <c r="D423" s="24">
        <f t="shared" si="56"/>
        <v>11</v>
      </c>
      <c r="E423" s="24">
        <f t="shared" si="55"/>
        <v>2016</v>
      </c>
      <c r="F423" s="23">
        <f t="shared" si="61"/>
        <v>8</v>
      </c>
      <c r="G423" s="24" t="str">
        <f t="shared" si="57"/>
        <v>SELENE</v>
      </c>
      <c r="H423" s="67">
        <v>237</v>
      </c>
      <c r="I423" s="5" t="s">
        <v>2</v>
      </c>
      <c r="J423" s="6" t="s">
        <v>1113</v>
      </c>
      <c r="K423" s="6">
        <v>444</v>
      </c>
    </row>
    <row r="424" spans="1:12" x14ac:dyDescent="0.25">
      <c r="A424" s="1" t="s">
        <v>1114</v>
      </c>
      <c r="B424" s="2" t="s">
        <v>83</v>
      </c>
      <c r="C424" s="31">
        <v>42702</v>
      </c>
      <c r="D424" s="24">
        <f t="shared" si="56"/>
        <v>11</v>
      </c>
      <c r="E424" s="24">
        <f t="shared" ref="E424" si="62">YEAR(C424)</f>
        <v>2016</v>
      </c>
      <c r="F424" s="23">
        <f t="shared" si="61"/>
        <v>17</v>
      </c>
      <c r="G424" s="24" t="str">
        <f t="shared" si="57"/>
        <v>OPTIMA NATURALS</v>
      </c>
      <c r="H424" s="67">
        <v>1700</v>
      </c>
      <c r="I424" s="5" t="s">
        <v>171</v>
      </c>
      <c r="J424" s="6" t="s">
        <v>1115</v>
      </c>
      <c r="K424" s="6">
        <v>445</v>
      </c>
    </row>
    <row r="425" spans="1:12" x14ac:dyDescent="0.25">
      <c r="A425" s="1" t="s">
        <v>1116</v>
      </c>
      <c r="B425" s="2" t="s">
        <v>1117</v>
      </c>
      <c r="C425" s="31">
        <v>42703</v>
      </c>
      <c r="D425" s="24">
        <v>11</v>
      </c>
      <c r="E425" s="24">
        <v>2016</v>
      </c>
      <c r="F425" s="23">
        <f t="shared" si="61"/>
        <v>11</v>
      </c>
      <c r="G425" s="24" t="str">
        <f t="shared" si="57"/>
        <v>VISIONOVA</v>
      </c>
      <c r="H425" s="67">
        <v>400</v>
      </c>
      <c r="I425" s="5" t="s">
        <v>1118</v>
      </c>
      <c r="J425" s="6" t="s">
        <v>1119</v>
      </c>
      <c r="K425" s="6">
        <v>446</v>
      </c>
    </row>
    <row r="426" spans="1:12" x14ac:dyDescent="0.25">
      <c r="A426" s="1" t="s">
        <v>1120</v>
      </c>
      <c r="B426" s="2" t="s">
        <v>1121</v>
      </c>
      <c r="C426" s="31">
        <v>42703</v>
      </c>
      <c r="D426" s="24">
        <v>11</v>
      </c>
      <c r="E426" s="24">
        <v>2016</v>
      </c>
      <c r="F426" s="23">
        <f t="shared" si="61"/>
        <v>13</v>
      </c>
      <c r="G426" s="24" t="str">
        <f t="shared" si="57"/>
        <v>ART &amp; IMAGE</v>
      </c>
      <c r="H426" s="67">
        <v>1339.5</v>
      </c>
      <c r="I426" s="5" t="s">
        <v>1118</v>
      </c>
      <c r="J426" s="6" t="s">
        <v>1122</v>
      </c>
      <c r="K426" s="6">
        <v>447</v>
      </c>
    </row>
    <row r="427" spans="1:12" x14ac:dyDescent="0.25">
      <c r="A427" s="1" t="s">
        <v>1123</v>
      </c>
      <c r="B427" s="2" t="s">
        <v>70</v>
      </c>
      <c r="C427" s="31">
        <v>42703</v>
      </c>
      <c r="D427" s="24">
        <v>11</v>
      </c>
      <c r="E427" s="24">
        <v>2016</v>
      </c>
      <c r="F427" s="23">
        <f t="shared" si="61"/>
        <v>23</v>
      </c>
      <c r="G427" s="24" t="str">
        <f t="shared" si="57"/>
        <v>TIPOGRAFIA GANDINELLI</v>
      </c>
      <c r="H427" s="67">
        <v>1000</v>
      </c>
      <c r="I427" s="5" t="s">
        <v>171</v>
      </c>
      <c r="J427" s="6" t="s">
        <v>1124</v>
      </c>
      <c r="K427" s="6">
        <v>448</v>
      </c>
    </row>
    <row r="428" spans="1:12" x14ac:dyDescent="0.25">
      <c r="A428" s="1" t="s">
        <v>1125</v>
      </c>
      <c r="B428" s="2" t="s">
        <v>1126</v>
      </c>
      <c r="C428" s="31">
        <v>42704</v>
      </c>
      <c r="D428" s="24">
        <v>11</v>
      </c>
      <c r="E428" s="24">
        <v>2016</v>
      </c>
      <c r="F428" s="23">
        <f t="shared" si="61"/>
        <v>10</v>
      </c>
      <c r="G428" s="24" t="str">
        <f t="shared" si="57"/>
        <v>SYSTEM 6</v>
      </c>
      <c r="H428" s="67">
        <v>1566</v>
      </c>
      <c r="I428" s="5" t="s">
        <v>171</v>
      </c>
      <c r="J428" s="6" t="s">
        <v>1127</v>
      </c>
      <c r="K428" s="6">
        <v>449</v>
      </c>
    </row>
    <row r="429" spans="1:12" x14ac:dyDescent="0.25">
      <c r="A429" s="1" t="s">
        <v>1128</v>
      </c>
      <c r="B429" s="2" t="s">
        <v>1129</v>
      </c>
      <c r="C429" s="31">
        <v>42709</v>
      </c>
      <c r="D429" s="24">
        <v>12</v>
      </c>
      <c r="E429" s="24">
        <v>2016</v>
      </c>
      <c r="F429" s="23">
        <f t="shared" si="61"/>
        <v>23</v>
      </c>
      <c r="G429" s="24" t="str">
        <f t="shared" si="57"/>
        <v>PASTICCERIA CAPRICCIO</v>
      </c>
      <c r="H429" s="67">
        <v>1056</v>
      </c>
      <c r="I429" s="5" t="s">
        <v>171</v>
      </c>
      <c r="J429" s="6" t="s">
        <v>1130</v>
      </c>
      <c r="K429" s="6">
        <v>450</v>
      </c>
    </row>
    <row r="430" spans="1:12" x14ac:dyDescent="0.25">
      <c r="A430" s="1" t="s">
        <v>1131</v>
      </c>
      <c r="B430" s="2" t="s">
        <v>1132</v>
      </c>
      <c r="C430" s="31">
        <v>42717</v>
      </c>
      <c r="D430" s="24">
        <v>12</v>
      </c>
      <c r="E430" s="24">
        <v>2016</v>
      </c>
      <c r="F430" s="23">
        <f t="shared" si="61"/>
        <v>11</v>
      </c>
      <c r="G430" s="24" t="str">
        <f t="shared" si="57"/>
        <v>EDILGHEDI</v>
      </c>
      <c r="H430" s="67">
        <v>450</v>
      </c>
      <c r="I430" s="5" t="s">
        <v>2</v>
      </c>
      <c r="J430" s="6" t="s">
        <v>1133</v>
      </c>
      <c r="K430" s="6">
        <v>451</v>
      </c>
    </row>
    <row r="431" spans="1:12" x14ac:dyDescent="0.25">
      <c r="A431" s="1" t="s">
        <v>1134</v>
      </c>
      <c r="B431" s="2" t="s">
        <v>1135</v>
      </c>
      <c r="C431" s="31">
        <v>42717</v>
      </c>
      <c r="D431" s="24">
        <v>12</v>
      </c>
      <c r="E431" s="24">
        <v>2016</v>
      </c>
      <c r="F431" s="23">
        <f t="shared" si="61"/>
        <v>14</v>
      </c>
      <c r="G431" s="24" t="str">
        <f t="shared" si="57"/>
        <v>SPAZIO VERDE</v>
      </c>
      <c r="H431" s="67">
        <v>4124</v>
      </c>
      <c r="I431" s="5" t="s">
        <v>171</v>
      </c>
      <c r="J431" s="6" t="s">
        <v>1136</v>
      </c>
      <c r="K431" s="6">
        <v>452</v>
      </c>
    </row>
    <row r="432" spans="1:12" x14ac:dyDescent="0.25">
      <c r="A432" s="1" t="s">
        <v>1137</v>
      </c>
      <c r="B432" s="2" t="s">
        <v>1138</v>
      </c>
      <c r="C432" s="31">
        <v>42717</v>
      </c>
      <c r="D432" s="24">
        <v>12</v>
      </c>
      <c r="E432" s="24">
        <v>2016</v>
      </c>
      <c r="F432" s="23">
        <f t="shared" si="61"/>
        <v>14</v>
      </c>
      <c r="G432" s="24" t="str">
        <f t="shared" si="57"/>
        <v>SPAZIO VERDE</v>
      </c>
      <c r="H432" s="67">
        <v>11812</v>
      </c>
      <c r="I432" s="5" t="s">
        <v>171</v>
      </c>
      <c r="J432" s="6" t="s">
        <v>1139</v>
      </c>
      <c r="K432" s="6">
        <v>453</v>
      </c>
    </row>
    <row r="433" spans="1:12" x14ac:dyDescent="0.25">
      <c r="A433" s="1" t="s">
        <v>1140</v>
      </c>
      <c r="B433" s="2" t="s">
        <v>1141</v>
      </c>
      <c r="C433" s="31">
        <v>42717</v>
      </c>
      <c r="D433" s="24">
        <v>12</v>
      </c>
      <c r="E433" s="24">
        <v>2016</v>
      </c>
      <c r="F433" s="23">
        <f t="shared" si="61"/>
        <v>15</v>
      </c>
      <c r="G433" s="24" t="str">
        <f t="shared" si="57"/>
        <v>CELEXON ITALY</v>
      </c>
      <c r="H433" s="67">
        <v>736.85</v>
      </c>
      <c r="I433" s="5" t="s">
        <v>171</v>
      </c>
      <c r="J433" s="6" t="s">
        <v>1142</v>
      </c>
      <c r="K433" s="6">
        <v>454</v>
      </c>
    </row>
    <row r="434" spans="1:12" x14ac:dyDescent="0.25">
      <c r="A434" s="1" t="s">
        <v>1143</v>
      </c>
      <c r="B434" s="2" t="s">
        <v>1144</v>
      </c>
      <c r="C434" s="31">
        <v>42717</v>
      </c>
      <c r="D434" s="24">
        <v>12</v>
      </c>
      <c r="E434" s="24">
        <v>2016</v>
      </c>
      <c r="F434" s="23">
        <f t="shared" si="61"/>
        <v>9</v>
      </c>
      <c r="G434" s="24" t="str">
        <f t="shared" si="57"/>
        <v>THOMANN</v>
      </c>
      <c r="H434" s="67">
        <v>797.54</v>
      </c>
      <c r="I434" s="5" t="s">
        <v>171</v>
      </c>
      <c r="J434" s="6" t="s">
        <v>1145</v>
      </c>
      <c r="K434" s="6">
        <v>455</v>
      </c>
    </row>
    <row r="435" spans="1:12" x14ac:dyDescent="0.25">
      <c r="A435" s="1" t="s">
        <v>1146</v>
      </c>
      <c r="B435" s="2" t="s">
        <v>1147</v>
      </c>
      <c r="C435" s="31">
        <v>42717</v>
      </c>
      <c r="D435" s="24">
        <v>12</v>
      </c>
      <c r="E435" s="24">
        <v>2016</v>
      </c>
      <c r="F435" s="23">
        <f t="shared" si="61"/>
        <v>9</v>
      </c>
      <c r="G435" s="24" t="str">
        <f t="shared" si="57"/>
        <v>BOTTARO</v>
      </c>
      <c r="H435" s="67">
        <v>500</v>
      </c>
      <c r="I435" s="5" t="s">
        <v>1</v>
      </c>
      <c r="J435" s="6" t="s">
        <v>1148</v>
      </c>
      <c r="K435" s="6">
        <v>456</v>
      </c>
    </row>
    <row r="436" spans="1:12" x14ac:dyDescent="0.25">
      <c r="A436" s="1" t="s">
        <v>1149</v>
      </c>
      <c r="B436" s="2" t="s">
        <v>879</v>
      </c>
      <c r="C436" s="31">
        <v>42717</v>
      </c>
      <c r="D436" s="24">
        <v>12</v>
      </c>
      <c r="E436" s="24">
        <v>2016</v>
      </c>
      <c r="F436" s="23">
        <f t="shared" si="61"/>
        <v>20</v>
      </c>
      <c r="G436" s="24" t="str">
        <f t="shared" si="57"/>
        <v>LOGICA COMMERCIALE</v>
      </c>
      <c r="H436" s="67">
        <v>360</v>
      </c>
      <c r="I436" s="5" t="s">
        <v>171</v>
      </c>
      <c r="J436" s="6" t="s">
        <v>1150</v>
      </c>
      <c r="K436" s="6">
        <v>457</v>
      </c>
    </row>
    <row r="437" spans="1:12" x14ac:dyDescent="0.25">
      <c r="A437" s="1" t="s">
        <v>1151</v>
      </c>
      <c r="B437" s="2" t="s">
        <v>1152</v>
      </c>
      <c r="C437" s="31">
        <v>42717</v>
      </c>
      <c r="D437" s="24">
        <v>12</v>
      </c>
      <c r="E437" s="24">
        <v>2016</v>
      </c>
      <c r="F437" s="23">
        <f t="shared" si="61"/>
        <v>15</v>
      </c>
      <c r="G437" s="24" t="str">
        <f t="shared" si="57"/>
        <v>ADOBE SYSTEMS</v>
      </c>
      <c r="H437" s="67">
        <v>339.09</v>
      </c>
      <c r="I437" s="5" t="s">
        <v>171</v>
      </c>
      <c r="J437" s="6" t="s">
        <v>1153</v>
      </c>
      <c r="K437" s="6">
        <v>458</v>
      </c>
      <c r="L437" s="2" t="s">
        <v>1015</v>
      </c>
    </row>
    <row r="438" spans="1:12" x14ac:dyDescent="0.25">
      <c r="A438" s="1" t="s">
        <v>1154</v>
      </c>
      <c r="B438" s="2" t="s">
        <v>81</v>
      </c>
      <c r="C438" s="31">
        <v>42718</v>
      </c>
      <c r="D438" s="24">
        <v>12</v>
      </c>
      <c r="E438" s="24">
        <v>2016</v>
      </c>
      <c r="F438" s="23">
        <f t="shared" si="61"/>
        <v>15</v>
      </c>
      <c r="G438" s="24" t="str">
        <f t="shared" si="57"/>
        <v>BAULE VOLANTE</v>
      </c>
      <c r="H438" s="67">
        <v>2385</v>
      </c>
      <c r="I438" s="5" t="s">
        <v>171</v>
      </c>
      <c r="J438" s="6" t="s">
        <v>1155</v>
      </c>
      <c r="K438" s="6">
        <v>459</v>
      </c>
    </row>
    <row r="439" spans="1:12" x14ac:dyDescent="0.25">
      <c r="A439" s="1" t="s">
        <v>1156</v>
      </c>
      <c r="B439" s="2" t="s">
        <v>1157</v>
      </c>
      <c r="C439" s="31">
        <v>42719</v>
      </c>
      <c r="D439" s="24">
        <v>12</v>
      </c>
      <c r="E439" s="24">
        <v>2016</v>
      </c>
      <c r="F439" s="23">
        <f t="shared" si="61"/>
        <v>11</v>
      </c>
      <c r="G439" s="24" t="str">
        <f t="shared" si="57"/>
        <v>WISH DAYS</v>
      </c>
      <c r="H439" s="67">
        <v>1850</v>
      </c>
      <c r="I439" s="5" t="s">
        <v>171</v>
      </c>
      <c r="J439" s="70" t="s">
        <v>99</v>
      </c>
      <c r="K439" s="70">
        <v>460</v>
      </c>
    </row>
    <row r="440" spans="1:12" x14ac:dyDescent="0.25">
      <c r="A440" s="1" t="s">
        <v>1158</v>
      </c>
      <c r="B440" s="2" t="s">
        <v>1159</v>
      </c>
      <c r="C440" s="31">
        <v>42720</v>
      </c>
      <c r="D440" s="24">
        <v>12</v>
      </c>
      <c r="E440" s="24">
        <v>2016</v>
      </c>
      <c r="F440" s="23">
        <f t="shared" si="61"/>
        <v>8</v>
      </c>
      <c r="G440" s="24" t="str">
        <f t="shared" si="57"/>
        <v>ANTHEA</v>
      </c>
      <c r="H440" s="67">
        <v>23328</v>
      </c>
      <c r="I440" s="5" t="s">
        <v>1</v>
      </c>
      <c r="J440" s="6" t="s">
        <v>1160</v>
      </c>
      <c r="K440" s="6">
        <v>461</v>
      </c>
      <c r="L440" s="2" t="s">
        <v>1015</v>
      </c>
    </row>
    <row r="441" spans="1:12" x14ac:dyDescent="0.25">
      <c r="A441" s="1" t="s">
        <v>1161</v>
      </c>
      <c r="B441" s="2" t="s">
        <v>1162</v>
      </c>
      <c r="C441" s="31">
        <v>42724</v>
      </c>
      <c r="D441" s="24">
        <v>12</v>
      </c>
      <c r="E441" s="24">
        <v>2016</v>
      </c>
      <c r="F441" s="23">
        <f t="shared" si="61"/>
        <v>13</v>
      </c>
      <c r="G441" s="24" t="str">
        <f t="shared" si="57"/>
        <v>MEDIAMARKET</v>
      </c>
      <c r="H441" s="67">
        <v>1000</v>
      </c>
      <c r="I441" s="5" t="s">
        <v>171</v>
      </c>
      <c r="J441" s="6" t="s">
        <v>1163</v>
      </c>
      <c r="K441" s="6">
        <v>462</v>
      </c>
    </row>
    <row r="442" spans="1:12" x14ac:dyDescent="0.25">
      <c r="A442" s="1" t="s">
        <v>1164</v>
      </c>
      <c r="B442" s="2" t="s">
        <v>1165</v>
      </c>
      <c r="C442" s="31">
        <v>42725</v>
      </c>
      <c r="D442" s="24">
        <v>12</v>
      </c>
      <c r="E442" s="24">
        <v>2016</v>
      </c>
      <c r="F442" s="23">
        <f t="shared" si="61"/>
        <v>7</v>
      </c>
      <c r="G442" s="24" t="str">
        <f t="shared" si="57"/>
        <v>ICLAM</v>
      </c>
      <c r="H442" s="67">
        <v>958.5</v>
      </c>
      <c r="I442" s="5" t="s">
        <v>171</v>
      </c>
      <c r="J442" s="6" t="s">
        <v>1166</v>
      </c>
      <c r="K442" s="6">
        <v>463</v>
      </c>
    </row>
    <row r="443" spans="1:12" x14ac:dyDescent="0.25">
      <c r="A443" s="1" t="s">
        <v>1167</v>
      </c>
      <c r="B443" s="2" t="s">
        <v>494</v>
      </c>
      <c r="C443" s="31">
        <v>42731</v>
      </c>
      <c r="D443" s="24">
        <v>12</v>
      </c>
      <c r="E443" s="24">
        <v>2016</v>
      </c>
      <c r="F443" s="23">
        <f t="shared" si="61"/>
        <v>6</v>
      </c>
      <c r="G443" s="24" t="str">
        <f t="shared" si="57"/>
        <v>TEOS</v>
      </c>
      <c r="H443" s="67">
        <v>1141.8800000000001</v>
      </c>
      <c r="I443" s="5" t="s">
        <v>171</v>
      </c>
      <c r="J443" s="6" t="s">
        <v>1168</v>
      </c>
      <c r="K443" s="6">
        <v>464</v>
      </c>
    </row>
    <row r="444" spans="1:12" x14ac:dyDescent="0.25">
      <c r="A444" s="1" t="s">
        <v>1169</v>
      </c>
      <c r="B444" s="2" t="s">
        <v>1170</v>
      </c>
      <c r="C444" s="31">
        <v>42731</v>
      </c>
      <c r="D444" s="24">
        <v>12</v>
      </c>
      <c r="E444" s="24">
        <v>2016</v>
      </c>
      <c r="F444" s="23">
        <f t="shared" si="61"/>
        <v>19</v>
      </c>
      <c r="G444" s="24" t="str">
        <f t="shared" si="57"/>
        <v>ENOTECA AI RONCHI</v>
      </c>
      <c r="H444" s="67">
        <v>402</v>
      </c>
      <c r="I444" s="5" t="s">
        <v>171</v>
      </c>
      <c r="J444" s="6" t="s">
        <v>1171</v>
      </c>
      <c r="K444" s="6">
        <v>465</v>
      </c>
    </row>
    <row r="445" spans="1:12" x14ac:dyDescent="0.25">
      <c r="A445" s="1" t="s">
        <v>1172</v>
      </c>
      <c r="B445" s="2" t="s">
        <v>1173</v>
      </c>
      <c r="C445" s="31">
        <v>42732</v>
      </c>
      <c r="D445" s="24">
        <v>12</v>
      </c>
      <c r="E445" s="24">
        <v>2016</v>
      </c>
      <c r="F445" s="23">
        <f t="shared" si="61"/>
        <v>17</v>
      </c>
      <c r="G445" s="24" t="str">
        <f t="shared" si="57"/>
        <v>CARPELLA PIETRO</v>
      </c>
      <c r="H445" s="67">
        <v>2608</v>
      </c>
      <c r="I445" s="5" t="s">
        <v>1</v>
      </c>
      <c r="J445" s="6" t="s">
        <v>1174</v>
      </c>
      <c r="K445" s="6">
        <v>466</v>
      </c>
    </row>
    <row r="446" spans="1:12" x14ac:dyDescent="0.25">
      <c r="A446" s="1" t="s">
        <v>1175</v>
      </c>
      <c r="B446" s="2" t="s">
        <v>1176</v>
      </c>
      <c r="C446" s="31">
        <v>42732</v>
      </c>
      <c r="D446" s="24">
        <v>12</v>
      </c>
      <c r="E446" s="24">
        <v>2016</v>
      </c>
      <c r="F446" s="23">
        <f t="shared" si="61"/>
        <v>17</v>
      </c>
      <c r="G446" s="24" t="str">
        <f t="shared" si="57"/>
        <v>CARPELLA PIETRO</v>
      </c>
      <c r="H446" s="67">
        <v>1288</v>
      </c>
      <c r="I446" s="5" t="s">
        <v>1</v>
      </c>
      <c r="J446" s="6" t="s">
        <v>1177</v>
      </c>
      <c r="K446" s="6">
        <v>467</v>
      </c>
    </row>
    <row r="447" spans="1:12" x14ac:dyDescent="0.25">
      <c r="A447" s="1" t="s">
        <v>1178</v>
      </c>
      <c r="B447" s="2" t="s">
        <v>1179</v>
      </c>
      <c r="C447" s="31">
        <v>42732</v>
      </c>
      <c r="D447" s="24">
        <v>12</v>
      </c>
      <c r="E447" s="24">
        <v>2016</v>
      </c>
      <c r="F447" s="23">
        <f t="shared" si="61"/>
        <v>8</v>
      </c>
      <c r="G447" s="24" t="str">
        <f t="shared" si="57"/>
        <v>ECO BB</v>
      </c>
      <c r="H447" s="67">
        <v>6500</v>
      </c>
      <c r="I447" s="5" t="s">
        <v>2</v>
      </c>
      <c r="J447" s="6" t="s">
        <v>1180</v>
      </c>
      <c r="K447" s="6">
        <v>468</v>
      </c>
    </row>
    <row r="448" spans="1:12" x14ac:dyDescent="0.25">
      <c r="A448" s="1" t="s">
        <v>1181</v>
      </c>
      <c r="B448" s="2" t="s">
        <v>1182</v>
      </c>
      <c r="C448" s="31">
        <v>42732</v>
      </c>
      <c r="D448" s="24">
        <v>12</v>
      </c>
      <c r="E448" s="24">
        <v>2016</v>
      </c>
      <c r="F448" s="23">
        <f t="shared" si="61"/>
        <v>7</v>
      </c>
      <c r="G448" s="24" t="str">
        <f t="shared" si="57"/>
        <v>RELEC</v>
      </c>
      <c r="H448" s="67">
        <v>20000</v>
      </c>
      <c r="I448" s="5" t="s">
        <v>1</v>
      </c>
      <c r="J448" s="6" t="s">
        <v>1183</v>
      </c>
      <c r="K448" s="6">
        <v>469</v>
      </c>
      <c r="L448" s="2" t="s">
        <v>1015</v>
      </c>
    </row>
    <row r="449" spans="1:12" x14ac:dyDescent="0.25">
      <c r="A449" s="1" t="s">
        <v>1184</v>
      </c>
      <c r="B449" s="2" t="s">
        <v>1185</v>
      </c>
      <c r="C449" s="31">
        <v>42733</v>
      </c>
      <c r="D449" s="24">
        <v>12</v>
      </c>
      <c r="E449" s="24">
        <v>2016</v>
      </c>
      <c r="F449" s="23">
        <f t="shared" si="61"/>
        <v>16</v>
      </c>
      <c r="G449" s="24" t="str">
        <f t="shared" ref="G449:G459" si="63">LEFT(B449,F449-2)</f>
        <v>LA PUBBLICITA'</v>
      </c>
      <c r="H449" s="67">
        <v>1350</v>
      </c>
      <c r="I449" s="5" t="s">
        <v>171</v>
      </c>
      <c r="J449" s="6" t="s">
        <v>1186</v>
      </c>
      <c r="K449" s="6">
        <v>470</v>
      </c>
    </row>
    <row r="450" spans="1:12" x14ac:dyDescent="0.25">
      <c r="A450" s="1" t="s">
        <v>1187</v>
      </c>
      <c r="B450" s="2" t="s">
        <v>1188</v>
      </c>
      <c r="C450" s="31">
        <v>42733</v>
      </c>
      <c r="D450" s="24">
        <v>12</v>
      </c>
      <c r="E450" s="24">
        <v>2016</v>
      </c>
      <c r="F450" s="23">
        <f t="shared" si="61"/>
        <v>23</v>
      </c>
      <c r="G450" s="24" t="str">
        <f t="shared" si="63"/>
        <v>PREMIER DI ORLANDELLI</v>
      </c>
      <c r="H450" s="67">
        <v>12000</v>
      </c>
      <c r="I450" s="5" t="s">
        <v>1</v>
      </c>
      <c r="J450" s="6" t="s">
        <v>1189</v>
      </c>
      <c r="K450" s="6">
        <v>471</v>
      </c>
    </row>
    <row r="451" spans="1:12" x14ac:dyDescent="0.25">
      <c r="A451" s="1" t="s">
        <v>1190</v>
      </c>
      <c r="B451" s="2" t="s">
        <v>1191</v>
      </c>
      <c r="C451" s="31">
        <v>42733</v>
      </c>
      <c r="D451" s="24">
        <v>12</v>
      </c>
      <c r="E451" s="24">
        <v>2016</v>
      </c>
      <c r="F451" s="23">
        <f t="shared" si="61"/>
        <v>16</v>
      </c>
      <c r="G451" s="24" t="str">
        <f t="shared" si="63"/>
        <v>SCRIBA BRESCIA</v>
      </c>
      <c r="H451" s="67">
        <v>3000</v>
      </c>
      <c r="I451" s="5" t="s">
        <v>1</v>
      </c>
      <c r="J451" s="6" t="s">
        <v>1192</v>
      </c>
      <c r="K451" s="6">
        <v>472</v>
      </c>
    </row>
    <row r="452" spans="1:12" x14ac:dyDescent="0.25">
      <c r="A452" s="1" t="s">
        <v>1193</v>
      </c>
      <c r="B452" s="2" t="s">
        <v>1194</v>
      </c>
      <c r="C452" s="31">
        <v>42733</v>
      </c>
      <c r="D452" s="24">
        <v>12</v>
      </c>
      <c r="E452" s="24">
        <v>2016</v>
      </c>
      <c r="F452" s="23">
        <f t="shared" si="61"/>
        <v>12</v>
      </c>
      <c r="G452" s="24" t="str">
        <f t="shared" si="63"/>
        <v>PUBLIADIGE</v>
      </c>
      <c r="H452" s="67">
        <v>175</v>
      </c>
      <c r="I452" s="5" t="s">
        <v>1</v>
      </c>
      <c r="J452" s="6" t="s">
        <v>1195</v>
      </c>
      <c r="K452" s="6">
        <v>473</v>
      </c>
    </row>
    <row r="453" spans="1:12" x14ac:dyDescent="0.25">
      <c r="A453" s="1" t="s">
        <v>1196</v>
      </c>
      <c r="B453" s="2" t="s">
        <v>1197</v>
      </c>
      <c r="C453" s="31">
        <v>42733</v>
      </c>
      <c r="D453" s="24">
        <v>12</v>
      </c>
      <c r="E453" s="24">
        <v>2016</v>
      </c>
      <c r="F453" s="23">
        <f t="shared" si="61"/>
        <v>11</v>
      </c>
      <c r="G453" s="24" t="str">
        <f t="shared" si="63"/>
        <v>VISIONOVA</v>
      </c>
      <c r="H453" s="67">
        <v>700</v>
      </c>
      <c r="I453" s="5" t="s">
        <v>1</v>
      </c>
      <c r="J453" s="6" t="s">
        <v>1198</v>
      </c>
      <c r="K453" s="6">
        <v>474</v>
      </c>
    </row>
    <row r="454" spans="1:12" x14ac:dyDescent="0.25">
      <c r="A454" s="1" t="s">
        <v>1199</v>
      </c>
      <c r="B454" s="2" t="s">
        <v>1200</v>
      </c>
      <c r="C454" s="31">
        <v>42733</v>
      </c>
      <c r="D454" s="24">
        <v>12</v>
      </c>
      <c r="E454" s="24">
        <v>2016</v>
      </c>
      <c r="F454" s="23">
        <f t="shared" si="61"/>
        <v>11</v>
      </c>
      <c r="G454" s="24" t="str">
        <f t="shared" si="63"/>
        <v>ART&amp;IMAGE</v>
      </c>
      <c r="H454" s="67">
        <v>1260</v>
      </c>
      <c r="I454" s="5" t="s">
        <v>1</v>
      </c>
      <c r="J454" s="6" t="s">
        <v>1201</v>
      </c>
      <c r="K454" s="6">
        <v>475</v>
      </c>
    </row>
    <row r="455" spans="1:12" x14ac:dyDescent="0.25">
      <c r="A455" s="1" t="s">
        <v>1202</v>
      </c>
      <c r="B455" s="2" t="s">
        <v>1203</v>
      </c>
      <c r="C455" s="31">
        <v>42734</v>
      </c>
      <c r="D455" s="66">
        <v>12</v>
      </c>
      <c r="E455" s="24">
        <v>2016</v>
      </c>
      <c r="F455" s="23">
        <f t="shared" si="61"/>
        <v>7</v>
      </c>
      <c r="G455" s="24" t="str">
        <f t="shared" si="63"/>
        <v>SOVEA</v>
      </c>
      <c r="H455" s="67">
        <v>20000</v>
      </c>
      <c r="I455" s="5" t="s">
        <v>1</v>
      </c>
      <c r="J455" s="6" t="s">
        <v>1204</v>
      </c>
      <c r="K455" s="6">
        <v>476</v>
      </c>
    </row>
    <row r="456" spans="1:12" x14ac:dyDescent="0.25">
      <c r="A456" s="1" t="s">
        <v>1205</v>
      </c>
      <c r="B456" s="2" t="s">
        <v>1206</v>
      </c>
      <c r="C456" s="31">
        <v>42734</v>
      </c>
      <c r="D456" s="66">
        <v>12</v>
      </c>
      <c r="E456" s="24">
        <v>2016</v>
      </c>
      <c r="F456" s="23">
        <f t="shared" si="61"/>
        <v>14</v>
      </c>
      <c r="G456" s="24" t="str">
        <f t="shared" si="63"/>
        <v>A2A AMBIENTE</v>
      </c>
      <c r="H456" s="67">
        <v>40000</v>
      </c>
      <c r="I456" s="5" t="s">
        <v>1</v>
      </c>
      <c r="J456" s="6" t="s">
        <v>1207</v>
      </c>
      <c r="K456" s="6">
        <v>477</v>
      </c>
    </row>
    <row r="457" spans="1:12" x14ac:dyDescent="0.25">
      <c r="A457" s="1" t="s">
        <v>1208</v>
      </c>
      <c r="B457" s="2" t="s">
        <v>1209</v>
      </c>
      <c r="C457" s="31">
        <v>42734</v>
      </c>
      <c r="D457" s="66">
        <v>12</v>
      </c>
      <c r="E457" s="24">
        <v>2016</v>
      </c>
      <c r="F457" s="23">
        <f t="shared" si="61"/>
        <v>15</v>
      </c>
      <c r="G457" s="24" t="str">
        <f t="shared" si="63"/>
        <v>SANITARIA SRL</v>
      </c>
      <c r="H457" s="67">
        <v>15500</v>
      </c>
      <c r="I457" s="5" t="s">
        <v>1</v>
      </c>
      <c r="J457" s="6" t="s">
        <v>1210</v>
      </c>
      <c r="K457" s="6">
        <v>478</v>
      </c>
    </row>
    <row r="458" spans="1:12" x14ac:dyDescent="0.25">
      <c r="A458" s="1" t="s">
        <v>1211</v>
      </c>
      <c r="B458" s="2" t="s">
        <v>1176</v>
      </c>
      <c r="C458" s="31">
        <v>42734</v>
      </c>
      <c r="D458" s="66">
        <v>12</v>
      </c>
      <c r="E458" s="24">
        <v>2016</v>
      </c>
      <c r="F458" s="23">
        <f t="shared" si="61"/>
        <v>17</v>
      </c>
      <c r="G458" s="24" t="str">
        <f t="shared" si="63"/>
        <v>CARPELLA PIETRO</v>
      </c>
      <c r="H458" s="67">
        <v>1288</v>
      </c>
      <c r="I458" s="5" t="s">
        <v>2</v>
      </c>
      <c r="J458" s="6" t="s">
        <v>1212</v>
      </c>
      <c r="K458" s="6">
        <v>479</v>
      </c>
    </row>
    <row r="459" spans="1:12" x14ac:dyDescent="0.25">
      <c r="A459" s="88" t="s">
        <v>1213</v>
      </c>
      <c r="B459" s="89" t="s">
        <v>1173</v>
      </c>
      <c r="C459" s="90">
        <v>42734</v>
      </c>
      <c r="D459" s="91">
        <v>12</v>
      </c>
      <c r="E459" s="89">
        <v>2016</v>
      </c>
      <c r="F459" s="92">
        <f t="shared" si="61"/>
        <v>17</v>
      </c>
      <c r="G459" s="89" t="str">
        <f t="shared" si="63"/>
        <v>CARPELLA PIETRO</v>
      </c>
      <c r="H459" s="93">
        <v>2608</v>
      </c>
      <c r="I459" s="94" t="s">
        <v>2</v>
      </c>
      <c r="J459" s="91" t="s">
        <v>1214</v>
      </c>
      <c r="K459" s="91">
        <v>480</v>
      </c>
      <c r="L459" s="89"/>
    </row>
    <row r="460" spans="1:12" x14ac:dyDescent="0.25">
      <c r="D460" s="66"/>
      <c r="E460" s="24"/>
      <c r="F460" s="23"/>
      <c r="G460" s="24"/>
    </row>
    <row r="461" spans="1:12" x14ac:dyDescent="0.25">
      <c r="D461" s="66"/>
      <c r="E461" s="66"/>
      <c r="F461" s="23"/>
      <c r="G461" s="24"/>
    </row>
    <row r="462" spans="1:12" x14ac:dyDescent="0.25">
      <c r="D462" s="66"/>
      <c r="E462" s="66"/>
      <c r="F462" s="23"/>
      <c r="G462" s="24"/>
    </row>
    <row r="463" spans="1:12" x14ac:dyDescent="0.25">
      <c r="D463" s="66"/>
      <c r="E463" s="66"/>
      <c r="F463" s="23"/>
      <c r="G463" s="24"/>
    </row>
    <row r="464" spans="1:12" x14ac:dyDescent="0.25">
      <c r="D464" s="66"/>
      <c r="E464" s="66"/>
      <c r="F464" s="23"/>
      <c r="G464" s="24"/>
    </row>
    <row r="465" spans="4:7" x14ac:dyDescent="0.25">
      <c r="D465" s="66"/>
      <c r="E465" s="66"/>
      <c r="F465" s="23"/>
      <c r="G465" s="24"/>
    </row>
    <row r="466" spans="4:7" x14ac:dyDescent="0.25">
      <c r="D466" s="66"/>
      <c r="E466" s="66"/>
      <c r="F466" s="23"/>
      <c r="G466" s="24"/>
    </row>
    <row r="467" spans="4:7" x14ac:dyDescent="0.25">
      <c r="D467" s="66"/>
      <c r="E467" s="66"/>
      <c r="F467" s="23"/>
      <c r="G467" s="24"/>
    </row>
    <row r="468" spans="4:7" x14ac:dyDescent="0.25">
      <c r="D468" s="66"/>
      <c r="E468" s="66"/>
      <c r="F468" s="23"/>
      <c r="G468" s="24"/>
    </row>
    <row r="469" spans="4:7" x14ac:dyDescent="0.25">
      <c r="D469" s="66"/>
      <c r="E469" s="66"/>
      <c r="F469" s="23"/>
      <c r="G469" s="24"/>
    </row>
    <row r="470" spans="4:7" x14ac:dyDescent="0.25">
      <c r="D470" s="66"/>
      <c r="E470" s="66"/>
      <c r="F470" s="23"/>
      <c r="G470" s="24"/>
    </row>
    <row r="471" spans="4:7" x14ac:dyDescent="0.25">
      <c r="D471" s="66"/>
      <c r="E471" s="66"/>
      <c r="F471" s="23"/>
      <c r="G471" s="24"/>
    </row>
  </sheetData>
  <sheetProtection autoFilter="0"/>
  <autoFilter ref="A1:L459"/>
  <hyperlinks>
    <hyperlink ref="A274" r:id="rId1" display="https://smartcig.anticorruzione.it/AVCP-SmartCig/preparaDettaglioComunicazioneOS.action?codDettaglioCarnet=27761132"/>
    <hyperlink ref="A275" r:id="rId2" display="https://smartcig.anticorruzione.it/AVCP-SmartCig/preparaDettaglioComunicazioneOS.action?codDettaglioCarnet=27761082"/>
    <hyperlink ref="A273" r:id="rId3" display="https://smartcig.anticorruzione.it/AVCP-SmartCig/preparaDettaglioComunicazioneOS.action?codDettaglioCarnet=27727915"/>
    <hyperlink ref="A272" r:id="rId4" display="https://smartcig.anticorruzione.it/AVCP-SmartCig/preparaDettaglioComunicazioneOS.action?codDettaglioCarnet=27665370"/>
    <hyperlink ref="A268" r:id="rId5" display="https://smartcig.anticorruzione.it/AVCP-SmartCig/preparaDettaglioComunicazioneOS.action?codDettaglioCarnet=27664985"/>
    <hyperlink ref="A267" r:id="rId6" display="https://smartcig.anticorruzione.it/AVCP-SmartCig/preparaDettaglioComunicazioneOS.action?codDettaglioCarnet=27664954"/>
    <hyperlink ref="A261" r:id="rId7" display="https://smartcig.anticorruzione.it/AVCP-SmartCig/preparaDettaglioComunicazioneOS.action?codDettaglioCarnet=27664925"/>
    <hyperlink ref="A260" r:id="rId8" display="https://smartcig.anticorruzione.it/AVCP-SmartCig/preparaDettaglioComunicazioneOS.action?codDettaglioCarnet=27664896"/>
    <hyperlink ref="A256" r:id="rId9" display="https://smartcig.anticorruzione.it/AVCP-SmartCig/preparaDettaglioComunicazioneOS.action?codDettaglioCarnet=27664875"/>
    <hyperlink ref="A255" r:id="rId10" display="https://smartcig.anticorruzione.it/AVCP-SmartCig/preparaDettaglioComunicazioneOS.action?codDettaglioCarnet=27664851"/>
    <hyperlink ref="A253" r:id="rId11" display="https://smartcig.anticorruzione.it/AVCP-SmartCig/preparaDettaglioComunicazioneOS.action?codDettaglioCarnet=27664827"/>
    <hyperlink ref="A259" r:id="rId12" display="https://smartcig.anticorruzione.it/AVCP-SmartCig/preparaDettaglioComunicazioneOS.action?codDettaglioCarnet=27664804"/>
    <hyperlink ref="A270" r:id="rId13" display="https://smartcig.anticorruzione.it/AVCP-SmartCig/preparaDettaglioComunicazioneOS.action?codDettaglioCarnet=27664771"/>
    <hyperlink ref="A263" r:id="rId14" display="https://smartcig.anticorruzione.it/AVCP-SmartCig/preparaDettaglioComunicazioneOS.action?codDettaglioCarnet=27664728"/>
    <hyperlink ref="A266" r:id="rId15" display="https://smartcig.anticorruzione.it/AVCP-SmartCig/preparaDettaglioComunicazioneOS.action?codDettaglioCarnet=27664697"/>
    <hyperlink ref="A264" r:id="rId16" display="https://smartcig.anticorruzione.it/AVCP-SmartCig/preparaDettaglioComunicazioneOS.action?codDettaglioCarnet=27664620"/>
    <hyperlink ref="A265" r:id="rId17" display="https://smartcig.anticorruzione.it/AVCP-SmartCig/preparaDettaglioComunicazioneOS.action?codDettaglioCarnet=27664591"/>
    <hyperlink ref="A262" r:id="rId18" display="https://smartcig.anticorruzione.it/AVCP-SmartCig/preparaDettaglioComunicazioneOS.action?codDettaglioCarnet=27664553"/>
    <hyperlink ref="A257" r:id="rId19" display="https://smartcig.anticorruzione.it/AVCP-SmartCig/preparaDettaglioComunicazioneOS.action?codDettaglioCarnet=27664523"/>
    <hyperlink ref="A258" r:id="rId20" display="https://smartcig.anticorruzione.it/AVCP-SmartCig/preparaDettaglioComunicazioneOS.action?codDettaglioCarnet=27664491"/>
    <hyperlink ref="A254" r:id="rId21" display="https://smartcig.anticorruzione.it/AVCP-SmartCig/preparaDettaglioComunicazioneOS.action?codDettaglioCarnet=27664444"/>
    <hyperlink ref="A271" r:id="rId22" display="https://smartcig.anticorruzione.it/AVCP-SmartCig/preparaDettaglioComunicazioneOS.action?codDettaglioCarnet=27664413"/>
    <hyperlink ref="A252" r:id="rId23" display="https://smartcig.anticorruzione.it/AVCP-SmartCig/preparaDettaglioComunicazioneOS.action?codDettaglioCarnet=27604527"/>
    <hyperlink ref="A249" r:id="rId24" display="https://smartcig.anticorruzione.it/AVCP-SmartCig/preparaDettaglioComunicazioneOS.action?codDettaglioCarnet=27602088"/>
    <hyperlink ref="A250" r:id="rId25" display="https://smartcig.anticorruzione.it/AVCP-SmartCig/preparaDettaglioComunicazioneOS.action?codDettaglioCarnet=27602002"/>
    <hyperlink ref="A248" r:id="rId26" display="https://smartcig.anticorruzione.it/AVCP-SmartCig/preparaDettaglioComunicazioneOS.action?codDettaglioCarnet=27601972"/>
    <hyperlink ref="A251" r:id="rId27" display="https://smartcig.anticorruzione.it/AVCP-SmartCig/preparaDettaglioComunicazioneOS.action?codDettaglioCarnet=27601922"/>
    <hyperlink ref="A246" r:id="rId28" display="https://smartcig.anticorruzione.it/AVCP-SmartCig/preparaDettaglioComunicazioneOS.action?codDettaglioCarnet=27567459"/>
    <hyperlink ref="A245" r:id="rId29" display="https://smartcig.anticorruzione.it/AVCP-SmartCig/preparaDettaglioComunicazioneOS.action?codDettaglioCarnet=27544128"/>
    <hyperlink ref="A243" r:id="rId30" display="https://smartcig.anticorruzione.it/AVCP-SmartCig/preparaDettaglioComunicazioneOS.action?codDettaglioCarnet=27527498"/>
    <hyperlink ref="A244" r:id="rId31" display="https://smartcig.anticorruzione.it/AVCP-SmartCig/preparaDettaglioComunicazioneOS.action?codDettaglioCarnet=27527464"/>
    <hyperlink ref="A240" r:id="rId32" display="https://smartcig.anticorruzione.it/AVCP-SmartCig/preparaDettaglioComunicazioneOS.action?codDettaglioCarnet=27527448"/>
    <hyperlink ref="A242" r:id="rId33" display="https://smartcig.anticorruzione.it/AVCP-SmartCig/preparaDettaglioComunicazioneOS.action?codDettaglioCarnet=27527432"/>
    <hyperlink ref="A241" r:id="rId34" display="https://smartcig.anticorruzione.it/AVCP-SmartCig/preparaDettaglioComunicazioneOS.action?codDettaglioCarnet=27522776"/>
    <hyperlink ref="A237" r:id="rId35" display="https://smartcig.anticorruzione.it/AVCP-SmartCig/preparaDettaglioComunicazioneOS.action?codDettaglioCarnet=27511744"/>
    <hyperlink ref="A238" r:id="rId36" display="https://smartcig.anticorruzione.it/AVCP-SmartCig/preparaDettaglioComunicazioneOS.action?codDettaglioCarnet=27511704"/>
    <hyperlink ref="A239" r:id="rId37" display="https://smartcig.anticorruzione.it/AVCP-SmartCig/preparaDettaglioComunicazioneOS.action?codDettaglioCarnet=27497935"/>
    <hyperlink ref="A236" r:id="rId38" display="https://smartcig.anticorruzione.it/AVCP-SmartCig/preparaDettaglioComunicazioneOS.action?codDettaglioCarnet=27497778"/>
    <hyperlink ref="A235" r:id="rId39" display="https://smartcig.anticorruzione.it/AVCP-SmartCig/preparaDettaglioComunicazioneOS.action?codDettaglioCarnet=27497711"/>
    <hyperlink ref="A231" r:id="rId40" display="https://smartcig.anticorruzione.it/AVCP-SmartCig/preparaDettaglioComunicazioneOS.action?codDettaglioCarnet=27459245"/>
    <hyperlink ref="A221" r:id="rId41" display="https://smartcig.anticorruzione.it/AVCP-SmartCig/preparaDettaglioComunicazioneOS.action?codDettaglioCarnet=27434416"/>
    <hyperlink ref="A222" r:id="rId42" display="https://smartcig.anticorruzione.it/AVCP-SmartCig/preparaDettaglioComunicazioneOS.action?codDettaglioCarnet=27434390"/>
    <hyperlink ref="A220" r:id="rId43" display="https://smartcig.anticorruzione.it/AVCP-SmartCig/preparaDettaglioComunicazioneOS.action?codDettaglioCarnet=27434356"/>
    <hyperlink ref="A226" r:id="rId44" display="https://smartcig.anticorruzione.it/AVCP-SmartCig/preparaDettaglioComunicazioneOS.action?codDettaglioCarnet=27434331"/>
    <hyperlink ref="A223" r:id="rId45" display="https://smartcig.anticorruzione.it/AVCP-SmartCig/preparaDettaglioComunicazioneOS.action?codDettaglioCarnet=27434264"/>
    <hyperlink ref="A227" r:id="rId46" display="https://smartcig.anticorruzione.it/AVCP-SmartCig/preparaDettaglioComunicazioneOS.action?codDettaglioCarnet=27434203"/>
    <hyperlink ref="A225" r:id="rId47" display="https://smartcig.anticorruzione.it/AVCP-SmartCig/preparaDettaglioComunicazioneOS.action?codDettaglioCarnet=27434044"/>
    <hyperlink ref="A219" r:id="rId48" display="https://smartcig.anticorruzione.it/AVCP-SmartCig/preparaDettaglioComunicazioneOS.action?codDettaglioCarnet=27433965"/>
    <hyperlink ref="A224" r:id="rId49" display="https://smartcig.anticorruzione.it/AVCP-SmartCig/preparaDettaglioComunicazioneOS.action?codDettaglioCarnet=27433519"/>
    <hyperlink ref="A218" r:id="rId50" display="https://smartcig.anticorruzione.it/AVCP-SmartCig/preparaDettaglioComunicazioneOS.action?codDettaglioCarnet=27354352"/>
    <hyperlink ref="A217" r:id="rId51" display="https://smartcig.anticorruzione.it/AVCP-SmartCig/preparaDettaglioComunicazioneOS.action?codDettaglioCarnet=27347215"/>
    <hyperlink ref="A216" r:id="rId52" display="https://smartcig.anticorruzione.it/AVCP-SmartCig/preparaDettaglioComunicazioneOS.action?codDettaglioCarnet=27308348"/>
    <hyperlink ref="A214" r:id="rId53" display="https://smartcig.anticorruzione.it/AVCP-SmartCig/preparaDettaglioComunicazioneOS.action?codDettaglioCarnet=27241604"/>
    <hyperlink ref="A215" r:id="rId54" display="https://smartcig.anticorruzione.it/AVCP-SmartCig/preparaDettaglioComunicazioneOS.action?codDettaglioCarnet=27241194"/>
    <hyperlink ref="A212" r:id="rId55" display="https://smartcig.anticorruzione.it/AVCP-SmartCig/preparaDettaglioComunicazioneOS.action?codDettaglioCarnet=27226352"/>
    <hyperlink ref="A213" r:id="rId56" display="https://smartcig.anticorruzione.it/AVCP-SmartCig/preparaDettaglioComunicazioneOS.action?codDettaglioCarnet=27226302"/>
    <hyperlink ref="A211" r:id="rId57" display="https://smartcig.anticorruzione.it/AVCP-SmartCig/preparaDettaglioComunicazioneOS.action?codDettaglioCarnet=27145802"/>
    <hyperlink ref="A210" r:id="rId58" display="https://smartcig.anticorruzione.it/AVCP-SmartCig/preparaDettaglioComunicazioneOS.action?codDettaglioCarnet=27106521"/>
    <hyperlink ref="A198" r:id="rId59" display="https://smartcig.anticorruzione.it/AVCP-SmartCig/preparaDettaglioComunicazioneOS.action?codDettaglioCarnet=27087155"/>
    <hyperlink ref="A209" r:id="rId60" display="https://smartcig.anticorruzione.it/AVCP-SmartCig/preparaDettaglioComunicazioneOS.action?codDettaglioCarnet=27087132"/>
    <hyperlink ref="A196" r:id="rId61" display="https://smartcig.anticorruzione.it/AVCP-SmartCig/preparaDettaglioComunicazioneOS.action?codDettaglioCarnet=27087119"/>
    <hyperlink ref="A207" r:id="rId62" display="https://smartcig.anticorruzione.it/AVCP-SmartCig/preparaDettaglioComunicazioneOS.action?codDettaglioCarnet=27087102"/>
    <hyperlink ref="A200" r:id="rId63" display="https://smartcig.anticorruzione.it/AVCP-SmartCig/preparaDettaglioComunicazioneOS.action?codDettaglioCarnet=27086962"/>
    <hyperlink ref="A202" r:id="rId64" display="https://smartcig.anticorruzione.it/AVCP-SmartCig/preparaDettaglioComunicazioneOS.action?codDettaglioCarnet=27086932"/>
    <hyperlink ref="A204" r:id="rId65" display="https://smartcig.anticorruzione.it/AVCP-SmartCig/preparaDettaglioComunicazioneOS.action?codDettaglioCarnet=27086915"/>
    <hyperlink ref="A199" r:id="rId66" display="https://smartcig.anticorruzione.it/AVCP-SmartCig/preparaDettaglioComunicazioneOS.action?codDettaglioCarnet=27086894"/>
    <hyperlink ref="A206" r:id="rId67" display="https://smartcig.anticorruzione.it/AVCP-SmartCig/preparaDettaglioComunicazioneOS.action?codDettaglioCarnet=27086852"/>
    <hyperlink ref="A208" r:id="rId68" display="https://smartcig.anticorruzione.it/AVCP-SmartCig/preparaDettaglioComunicazioneOS.action?codDettaglioCarnet=27086721"/>
    <hyperlink ref="A197" r:id="rId69" display="https://smartcig.anticorruzione.it/AVCP-SmartCig/preparaDettaglioComunicazioneOS.action?codDettaglioCarnet=27086671"/>
    <hyperlink ref="A203" r:id="rId70" display="https://smartcig.anticorruzione.it/AVCP-SmartCig/preparaDettaglioComunicazioneOS.action?codDettaglioCarnet=27086594"/>
    <hyperlink ref="A201" r:id="rId71" display="https://smartcig.anticorruzione.it/AVCP-SmartCig/preparaDettaglioComunicazioneOS.action?codDettaglioCarnet=27086083"/>
    <hyperlink ref="A205" r:id="rId72" display="https://smartcig.anticorruzione.it/AVCP-SmartCig/preparaDettaglioComunicazioneOS.action?codDettaglioCarnet=27068438"/>
    <hyperlink ref="A195" r:id="rId73" display="https://smartcig.anticorruzione.it/AVCP-SmartCig/preparaDettaglioComunicazioneOS.action?codDettaglioCarnet=27065520"/>
    <hyperlink ref="A192" r:id="rId74" display="https://smartcig.anticorruzione.it/AVCP-SmartCig/preparaDettaglioComunicazioneOS.action?codDettaglioCarnet=27065434"/>
    <hyperlink ref="A194" r:id="rId75" display="https://smartcig.anticorruzione.it/AVCP-SmartCig/preparaDettaglioComunicazioneOS.action?codDettaglioCarnet=27065421"/>
    <hyperlink ref="A193" r:id="rId76" display="https://smartcig.anticorruzione.it/AVCP-SmartCig/preparaDettaglioComunicazioneOS.action?codDettaglioCarnet=27065365"/>
    <hyperlink ref="A191" r:id="rId77" display="https://smartcig.anticorruzione.it/AVCP-SmartCig/preparaDettaglioComunicazioneOS.action?codDettaglioCarnet=26996846"/>
    <hyperlink ref="A190" r:id="rId78" display="https://smartcig.anticorruzione.it/AVCP-SmartCig/preparaDettaglioComunicazioneOS.action?codDettaglioCarnet=26984588"/>
    <hyperlink ref="A189" r:id="rId79" display="https://smartcig.anticorruzione.it/AVCP-SmartCig/preparaDettaglioComunicazioneOS.action?codDettaglioCarnet=26959052"/>
    <hyperlink ref="A184" r:id="rId80" display="https://smartcig.anticorruzione.it/AVCP-SmartCig/preparaDettaglioComunicazioneOS.action?codDettaglioCarnet=26930376"/>
    <hyperlink ref="A186" r:id="rId81" display="https://smartcig.anticorruzione.it/AVCP-SmartCig/preparaDettaglioComunicazioneOS.action?codDettaglioCarnet=26930359"/>
    <hyperlink ref="A183" r:id="rId82" display="https://smartcig.anticorruzione.it/AVCP-SmartCig/preparaDettaglioComunicazioneOS.action?codDettaglioCarnet=26930283"/>
    <hyperlink ref="A187" r:id="rId83" display="https://smartcig.anticorruzione.it/AVCP-SmartCig/preparaDettaglioComunicazioneOS.action?codDettaglioCarnet=26925226"/>
    <hyperlink ref="A185" r:id="rId84" display="https://smartcig.anticorruzione.it/AVCP-SmartCig/preparaDettaglioComunicazioneOS.action?codDettaglioCarnet=26917790"/>
    <hyperlink ref="A188" r:id="rId85" display="https://smartcig.anticorruzione.it/AVCP-SmartCig/preparaDettaglioComunicazioneOS.action?codDettaglioCarnet=26916948"/>
    <hyperlink ref="A181" r:id="rId86" display="https://smartcig.anticorruzione.it/AVCP-SmartCig/preparaDettaglioComunicazioneOS.action?codDettaglioCarnet=26903247"/>
    <hyperlink ref="A182" r:id="rId87" display="https://smartcig.anticorruzione.it/AVCP-SmartCig/preparaDettaglioComunicazioneOS.action?codDettaglioCarnet=26890074"/>
    <hyperlink ref="A178" r:id="rId88" display="https://smartcig.anticorruzione.it/AVCP-SmartCig/preparaDettaglioComunicazioneOS.action?codDettaglioCarnet=26858415"/>
    <hyperlink ref="A176" r:id="rId89" display="https://smartcig.anticorruzione.it/AVCP-SmartCig/preparaDettaglioComunicazioneOS.action?codDettaglioCarnet=26858404"/>
    <hyperlink ref="A180" r:id="rId90" display="https://smartcig.anticorruzione.it/AVCP-SmartCig/preparaDettaglioComunicazioneOS.action?codDettaglioCarnet=26858387"/>
    <hyperlink ref="A177" r:id="rId91" display="https://smartcig.anticorruzione.it/AVCP-SmartCig/preparaDettaglioComunicazioneOS.action?codDettaglioCarnet=26858371"/>
    <hyperlink ref="A179" r:id="rId92" display="https://smartcig.anticorruzione.it/AVCP-SmartCig/preparaDettaglioComunicazioneOS.action?codDettaglioCarnet=26858301"/>
    <hyperlink ref="A175" r:id="rId93" display="https://smartcig.anticorruzione.it/AVCP-SmartCig/preparaDettaglioComunicazioneOS.action?codDettaglioCarnet=26774580"/>
    <hyperlink ref="A173" r:id="rId94" display="https://smartcig.anticorruzione.it/AVCP-SmartCig/preparaDettaglioComunicazioneOS.action?codDettaglioCarnet=26739999"/>
    <hyperlink ref="A172" r:id="rId95" display="https://smartcig.anticorruzione.it/AVCP-SmartCig/preparaDettaglioComunicazioneOS.action?codDettaglioCarnet=26738739"/>
    <hyperlink ref="A171" r:id="rId96" display="https://smartcig.anticorruzione.it/AVCP-SmartCig/preparaDettaglioComunicazioneOS.action?codDettaglioCarnet=26737832"/>
    <hyperlink ref="A174" r:id="rId97" display="https://smartcig.anticorruzione.it/AVCP-SmartCig/preparaDettaglioComunicazioneOS.action?codDettaglioCarnet=26735732"/>
    <hyperlink ref="A167" r:id="rId98" display="https://smartcig.anticorruzione.it/AVCP-SmartCig/preparaDettaglioComunicazioneOS.action?codDettaglioCarnet=26715785"/>
    <hyperlink ref="A166" r:id="rId99" display="https://smartcig.anticorruzione.it/AVCP-SmartCig/preparaDettaglioComunicazioneOS.action?codDettaglioCarnet=26715295"/>
    <hyperlink ref="A162" r:id="rId100" display="https://smartcig.anticorruzione.it/AVCP-SmartCig/preparaDettaglioComunicazioneOS.action?codDettaglioCarnet=26715243"/>
    <hyperlink ref="A169" r:id="rId101" display="https://smartcig.anticorruzione.it/AVCP-SmartCig/preparaDettaglioComunicazioneOS.action?codDettaglioCarnet=26715196"/>
    <hyperlink ref="A168" r:id="rId102" display="https://smartcig.anticorruzione.it/AVCP-SmartCig/preparaDettaglioComunicazioneOS.action?codDettaglioCarnet=26715147"/>
    <hyperlink ref="A170" r:id="rId103" display="https://smartcig.anticorruzione.it/AVCP-SmartCig/preparaDettaglioComunicazioneOS.action?codDettaglioCarnet=26715083"/>
    <hyperlink ref="A164" r:id="rId104" display="https://smartcig.anticorruzione.it/AVCP-SmartCig/preparaDettaglioComunicazioneOS.action?codDettaglioCarnet=26714945"/>
    <hyperlink ref="A163" r:id="rId105" display="https://smartcig.anticorruzione.it/AVCP-SmartCig/preparaDettaglioComunicazioneOS.action?codDettaglioCarnet=26714276"/>
    <hyperlink ref="A165" r:id="rId106" display="https://smartcig.anticorruzione.it/AVCP-SmartCig/preparaDettaglioComunicazioneOS.action?codDettaglioCarnet=26714122"/>
    <hyperlink ref="A161" r:id="rId107" display="https://smartcig.anticorruzione.it/AVCP-SmartCig/preparaDettaglioComunicazioneOS.action?codDettaglioCarnet=26679401"/>
    <hyperlink ref="A160" r:id="rId108" display="https://smartcig.anticorruzione.it/AVCP-SmartCig/preparaDettaglioComunicazioneOS.action?codDettaglioCarnet=26677696"/>
    <hyperlink ref="A157" r:id="rId109" display="https://smartcig.anticorruzione.it/AVCP-SmartCig/preparaDettaglioComunicazioneOS.action?codDettaglioCarnet=26657372"/>
    <hyperlink ref="A159" r:id="rId110" display="https://smartcig.anticorruzione.it/AVCP-SmartCig/preparaDettaglioComunicazioneOS.action?codDettaglioCarnet=26653553"/>
    <hyperlink ref="A158" r:id="rId111" display="https://smartcig.anticorruzione.it/AVCP-SmartCig/preparaDettaglioComunicazioneOS.action?codDettaglioCarnet=26641498"/>
    <hyperlink ref="A156" r:id="rId112" display="https://smartcig.anticorruzione.it/AVCP-SmartCig/preparaDettaglioComunicazioneOS.action?codDettaglioCarnet=26613381"/>
    <hyperlink ref="A155" r:id="rId113" display="https://smartcig.anticorruzione.it/AVCP-SmartCig/preparaDettaglioComunicazioneOS.action?codDettaglioCarnet=26611902"/>
    <hyperlink ref="A154" r:id="rId114" display="https://smartcig.anticorruzione.it/AVCP-SmartCig/preparaDettaglioComunicazioneOS.action?codDettaglioCarnet=26611859"/>
    <hyperlink ref="A152" r:id="rId115" display="https://smartcig.anticorruzione.it/AVCP-SmartCig/preparaDettaglioComunicazioneOS.action?codDettaglioCarnet=26604957"/>
    <hyperlink ref="A151" r:id="rId116" display="https://smartcig.anticorruzione.it/AVCP-SmartCig/preparaDettaglioComunicazioneOS.action?codDettaglioCarnet=26604891"/>
    <hyperlink ref="A153" r:id="rId117" display="https://smartcig.anticorruzione.it/AVCP-SmartCig/preparaDettaglioComunicazioneOS.action?codDettaglioCarnet=26597895"/>
    <hyperlink ref="A147" r:id="rId118" display="https://smartcig.anticorruzione.it/AVCP-SmartCig/preparaDettaglioComunicazioneOS.action?codDettaglioCarnet=26559205"/>
    <hyperlink ref="A148" r:id="rId119" display="https://smartcig.anticorruzione.it/AVCP-SmartCig/preparaDettaglioComunicazioneOS.action?codDettaglioCarnet=26559131"/>
    <hyperlink ref="A150" r:id="rId120" display="https://smartcig.anticorruzione.it/AVCP-SmartCig/preparaDettaglioComunicazioneOS.action?codDettaglioCarnet=26559093"/>
    <hyperlink ref="A149" r:id="rId121" display="https://smartcig.anticorruzione.it/AVCP-SmartCig/preparaDettaglioComunicazioneOS.action?codDettaglioCarnet=26544261"/>
    <hyperlink ref="A144" r:id="rId122" display="https://smartcig.anticorruzione.it/AVCP-SmartCig/preparaDettaglioComunicazioneOS.action?codDettaglioCarnet=26520882"/>
    <hyperlink ref="A145" r:id="rId123" display="https://smartcig.anticorruzione.it/AVCP-SmartCig/preparaDettaglioComunicazioneOS.action?codDettaglioCarnet=26520765"/>
    <hyperlink ref="A146" r:id="rId124" display="https://smartcig.anticorruzione.it/AVCP-SmartCig/preparaDettaglioComunicazioneOS.action?codDettaglioCarnet=26520582"/>
    <hyperlink ref="A143" r:id="rId125" display="https://smartcig.anticorruzione.it/AVCP-SmartCig/preparaDettaglioComunicazioneOS.action?codDettaglioCarnet=26384920"/>
    <hyperlink ref="A142" r:id="rId126" display="https://smartcig.anticorruzione.it/AVCP-SmartCig/preparaDettaglioComunicazioneOS.action?codDettaglioCarnet=26377096"/>
    <hyperlink ref="A141" r:id="rId127" display="https://smartcig.anticorruzione.it/AVCP-SmartCig/preparaDettaglioComunicazioneOS.action?codDettaglioCarnet=26346647"/>
    <hyperlink ref="A140" r:id="rId128" display="https://smartcig.anticorruzione.it/AVCP-SmartCig/preparaDettaglioComunicazioneOS.action?codDettaglioCarnet=26338277"/>
    <hyperlink ref="A139" r:id="rId129" display="https://smartcig.anticorruzione.it/AVCP-SmartCig/preparaDettaglioComunicazioneOS.action?codDettaglioCarnet=26319144"/>
    <hyperlink ref="A138" r:id="rId130" display="https://smartcig.anticorruzione.it/AVCP-SmartCig/preparaDettaglioComunicazioneOS.action?codDettaglioCarnet=26287954"/>
    <hyperlink ref="A137" r:id="rId131" display="https://smartcig.anticorruzione.it/AVCP-SmartCig/preparaDettaglioComunicazioneOS.action?codDettaglioCarnet=26225801"/>
    <hyperlink ref="A136" r:id="rId132" display="https://smartcig.anticorruzione.it/AVCP-SmartCig/preparaDettaglioComunicazioneOS.action?codDettaglioCarnet=26204495"/>
    <hyperlink ref="A135" r:id="rId133" display="https://smartcig.anticorruzione.it/AVCP-SmartCig/preparaDettaglioComunicazioneOS.action?codDettaglioCarnet=26204387"/>
    <hyperlink ref="A134" r:id="rId134" display="https://smartcig.anticorruzione.it/AVCP-SmartCig/preparaDettaglioComunicazioneOS.action?codDettaglioCarnet=26204255"/>
    <hyperlink ref="A133" r:id="rId135" display="https://smartcig.anticorruzione.it/AVCP-SmartCig/preparaDettaglioComunicazioneOS.action?codDettaglioCarnet=26098222"/>
    <hyperlink ref="A132" r:id="rId136" display="https://smartcig.anticorruzione.it/AVCP-SmartCig/preparaDettaglioComunicazioneOS.action?codDettaglioCarnet=26075147"/>
    <hyperlink ref="A131" r:id="rId137" display="https://smartcig.anticorruzione.it/AVCP-SmartCig/preparaDettaglioComunicazioneOS.action?codDettaglioCarnet=26075013"/>
    <hyperlink ref="A125" r:id="rId138" display="https://smartcig.anticorruzione.it/AVCP-SmartCig/preparaDettaglioComunicazioneOS.action?codDettaglioCarnet=26053348"/>
    <hyperlink ref="A124" r:id="rId139" display="https://smartcig.anticorruzione.it/AVCP-SmartCig/preparaDettaglioComunicazioneOS.action?codDettaglioCarnet=26041525"/>
    <hyperlink ref="A130" r:id="rId140" display="https://smartcig.anticorruzione.it/AVCP-SmartCig/preparaDettaglioComunicazioneOS.action?codDettaglioCarnet=26041238"/>
    <hyperlink ref="A127" r:id="rId141" display="https://smartcig.anticorruzione.it/AVCP-SmartCig/preparaDettaglioComunicazioneOS.action?codDettaglioCarnet=26041149"/>
    <hyperlink ref="A129" r:id="rId142" display="https://smartcig.anticorruzione.it/AVCP-SmartCig/preparaDettaglioComunicazioneOS.action?codDettaglioCarnet=26041088"/>
    <hyperlink ref="A128" r:id="rId143" display="https://smartcig.anticorruzione.it/AVCP-SmartCig/preparaDettaglioComunicazioneOS.action?codDettaglioCarnet=26041030"/>
    <hyperlink ref="A121" r:id="rId144" display="https://smartcig.anticorruzione.it/AVCP-SmartCig/preparaDettaglioComunicazioneOS.action?codDettaglioCarnet=26015842"/>
    <hyperlink ref="A120" r:id="rId145" display="https://smartcig.anticorruzione.it/AVCP-SmartCig/preparaDettaglioComunicazioneOS.action?codDettaglioCarnet=25935581"/>
    <hyperlink ref="A119" r:id="rId146" display="https://smartcig.anticorruzione.it/AVCP-SmartCig/preparaDettaglioComunicazioneOS.action?codDettaglioCarnet=25935167"/>
    <hyperlink ref="A118" r:id="rId147" display="https://smartcig.anticorruzione.it/AVCP-SmartCig/preparaDettaglioComunicazioneOS.action?codDettaglioCarnet=25884540"/>
    <hyperlink ref="A115" r:id="rId148" display="https://smartcig.anticorruzione.it/AVCP-SmartCig/preparaDettaglioComunicazioneOS.action?codDettaglioCarnet=25866367"/>
    <hyperlink ref="A116" r:id="rId149" display="https://smartcig.anticorruzione.it/AVCP-SmartCig/preparaDettaglioComunicazioneOS.action?codDettaglioCarnet=25865906"/>
    <hyperlink ref="A117" r:id="rId150" display="https://smartcig.anticorruzione.it/AVCP-SmartCig/preparaDettaglioComunicazioneOS.action?codDettaglioCarnet=25865409"/>
    <hyperlink ref="A114" r:id="rId151" display="https://smartcig.anticorruzione.it/AVCP-SmartCig/preparaDettaglioComunicazioneOS.action?codDettaglioCarnet=25850216"/>
    <hyperlink ref="A113" r:id="rId152" display="https://smartcig.anticorruzione.it/AVCP-SmartCig/preparaDettaglioComunicazioneOS.action?codDettaglioCarnet=25849340"/>
    <hyperlink ref="A112" r:id="rId153" display="https://smartcig.anticorruzione.it/AVCP-SmartCig/preparaDettaglioComunicazioneOS.action?codDettaglioCarnet=25841002"/>
    <hyperlink ref="A111" r:id="rId154" display="https://smartcig.anticorruzione.it/AVCP-SmartCig/preparaDettaglioComunicazioneOS.action?codDettaglioCarnet=25825763"/>
    <hyperlink ref="A110" r:id="rId155" display="https://smartcig.anticorruzione.it/AVCP-SmartCig/preparaDettaglioComunicazioneOS.action?codDettaglioCarnet=25817579"/>
    <hyperlink ref="A109" r:id="rId156" display="https://smartcig.anticorruzione.it/AVCP-SmartCig/preparaDettaglioComunicazioneOS.action?codDettaglioCarnet=25817328"/>
    <hyperlink ref="A108" r:id="rId157" display="https://smartcig.anticorruzione.it/AVCP-SmartCig/preparaDettaglioComunicazioneOS.action?codDettaglioCarnet=25796840"/>
    <hyperlink ref="A105" r:id="rId158" display="https://smartcig.anticorruzione.it/AVCP-SmartCig/preparaDettaglioComunicazioneOS.action?codDettaglioCarnet=25796685"/>
    <hyperlink ref="A101" r:id="rId159" display="https://smartcig.anticorruzione.it/AVCP-SmartCig/preparaDettaglioComunicazioneOS.action?codDettaglioCarnet=25796607"/>
    <hyperlink ref="A102" r:id="rId160" display="https://smartcig.anticorruzione.it/AVCP-SmartCig/preparaDettaglioComunicazioneOS.action?codDettaglioCarnet=25796555"/>
    <hyperlink ref="A106" r:id="rId161" display="https://smartcig.anticorruzione.it/AVCP-SmartCig/preparaDettaglioComunicazioneOS.action?codDettaglioCarnet=25796505"/>
    <hyperlink ref="A104" r:id="rId162" display="https://smartcig.anticorruzione.it/AVCP-SmartCig/preparaDettaglioComunicazioneOS.action?codDettaglioCarnet=25796031"/>
    <hyperlink ref="A107" r:id="rId163" display="https://smartcig.anticorruzione.it/AVCP-SmartCig/preparaDettaglioComunicazioneOS.action?codDettaglioCarnet=25795859"/>
    <hyperlink ref="A103" r:id="rId164" display="https://smartcig.anticorruzione.it/AVCP-SmartCig/preparaDettaglioComunicazioneOS.action?codDettaglioCarnet=25795495"/>
    <hyperlink ref="A99" r:id="rId165" display="https://smartcig.anticorruzione.it/AVCP-SmartCig/preparaDettaglioComunicazioneOS.action?codDettaglioCarnet=25773448"/>
    <hyperlink ref="A100" r:id="rId166" display="https://smartcig.anticorruzione.it/AVCP-SmartCig/preparaDettaglioComunicazioneOS.action?codDettaglioCarnet=25773387"/>
    <hyperlink ref="A96" r:id="rId167" display="https://smartcig.anticorruzione.it/AVCP-SmartCig/preparaDettaglioComunicazioneOS.action?codDettaglioCarnet=25747560"/>
    <hyperlink ref="A95" r:id="rId168" display="https://smartcig.anticorruzione.it/AVCP-SmartCig/preparaDettaglioComunicazioneOS.action?codDettaglioCarnet=25747535"/>
    <hyperlink ref="A97" r:id="rId169" display="https://smartcig.anticorruzione.it/AVCP-SmartCig/preparaDettaglioComunicazioneOS.action?codDettaglioCarnet=25747491"/>
    <hyperlink ref="A98" r:id="rId170" display="https://smartcig.anticorruzione.it/AVCP-SmartCig/preparaDettaglioComunicazioneOS.action?codDettaglioCarnet=25742511"/>
    <hyperlink ref="A88" r:id="rId171" display="https://smartcig.anticorruzione.it/AVCP-SmartCig/preparaDettaglioComunicazioneOS.action?codDettaglioCarnet=25701371"/>
    <hyperlink ref="A92" r:id="rId172" display="https://smartcig.anticorruzione.it/AVCP-SmartCig/preparaDettaglioComunicazioneOS.action?codDettaglioCarnet=25701359"/>
    <hyperlink ref="A89" r:id="rId173" display="https://smartcig.anticorruzione.it/AVCP-SmartCig/preparaDettaglioComunicazioneOS.action?codDettaglioCarnet=25701226"/>
    <hyperlink ref="A93" r:id="rId174" display="https://smartcig.anticorruzione.it/AVCP-SmartCig/preparaDettaglioComunicazioneOS.action?codDettaglioCarnet=25700944"/>
    <hyperlink ref="A91" r:id="rId175" display="https://smartcig.anticorruzione.it/AVCP-SmartCig/preparaDettaglioComunicazioneOS.action?codDettaglioCarnet=25698988"/>
    <hyperlink ref="A90" r:id="rId176" display="https://smartcig.anticorruzione.it/AVCP-SmartCig/preparaDettaglioComunicazioneOS.action?codDettaglioCarnet=25698918"/>
    <hyperlink ref="A85" r:id="rId177" display="https://smartcig.anticorruzione.it/AVCP-SmartCig/preparaDettaglioComunicazioneOS.action?codDettaglioCarnet=25653455"/>
    <hyperlink ref="A86" r:id="rId178" display="https://smartcig.anticorruzione.it/AVCP-SmartCig/preparaDettaglioComunicazioneOS.action?codDettaglioCarnet=25640201"/>
    <hyperlink ref="A87" r:id="rId179" display="https://smartcig.anticorruzione.it/AVCP-SmartCig/preparaDettaglioComunicazioneOS.action?codDettaglioCarnet=25639763"/>
    <hyperlink ref="A83" r:id="rId180" display="https://smartcig.anticorruzione.it/AVCP-SmartCig/preparaDettaglioComunicazioneOS.action?codDettaglioCarnet=25621147"/>
    <hyperlink ref="A82" r:id="rId181" display="https://smartcig.anticorruzione.it/AVCP-SmartCig/preparaDettaglioComunicazioneOS.action?codDettaglioCarnet=25557520"/>
    <hyperlink ref="A79" r:id="rId182" display="https://smartcig.anticorruzione.it/AVCP-SmartCig/preparaDettaglioComunicazioneOS.action?codDettaglioCarnet=25538830"/>
    <hyperlink ref="A78" r:id="rId183" display="https://smartcig.anticorruzione.it/AVCP-SmartCig/preparaDettaglioComunicazioneOS.action?codDettaglioCarnet=25516920"/>
    <hyperlink ref="A77" r:id="rId184" display="https://smartcig.anticorruzione.it/AVCP-SmartCig/preparaDettaglioComunicazioneOS.action?codDettaglioCarnet=25516749"/>
    <hyperlink ref="A76" r:id="rId185" display="https://smartcig.anticorruzione.it/AVCP-SmartCig/preparaDettaglioComunicazioneOS.action?codDettaglioCarnet=25492044"/>
    <hyperlink ref="A74" r:id="rId186" display="https://smartcig.anticorruzione.it/AVCP-SmartCig/preparaDettaglioComunicazioneOS.action?codDettaglioCarnet=25464056"/>
    <hyperlink ref="A75" r:id="rId187" display="https://smartcig.anticorruzione.it/AVCP-SmartCig/preparaDettaglioComunicazioneOS.action?codDettaglioCarnet=25464051"/>
    <hyperlink ref="A70" r:id="rId188" display="https://smartcig.anticorruzione.it/AVCP-SmartCig/preparaDettaglioComunicazioneOS.action?codDettaglioCarnet=25393921"/>
    <hyperlink ref="A71" r:id="rId189" display="https://smartcig.anticorruzione.it/AVCP-SmartCig/preparaDettaglioComunicazioneOS.action?codDettaglioCarnet=25393208"/>
    <hyperlink ref="A73" r:id="rId190" display="https://smartcig.anticorruzione.it/AVCP-SmartCig/preparaDettaglioComunicazioneOS.action?codDettaglioCarnet=25389299"/>
    <hyperlink ref="A72" r:id="rId191" display="https://smartcig.anticorruzione.it/AVCP-SmartCig/preparaDettaglioComunicazioneOS.action?codDettaglioCarnet=25388982"/>
    <hyperlink ref="A68" r:id="rId192" display="https://smartcig.anticorruzione.it/AVCP-SmartCig/preparaDettaglioComunicazioneOS.action?codDettaglioCarnet=25365179"/>
    <hyperlink ref="A69" r:id="rId193" display="https://smartcig.anticorruzione.it/AVCP-SmartCig/preparaDettaglioComunicazioneOS.action?codDettaglioCarnet=25365109"/>
    <hyperlink ref="A67" r:id="rId194" display="https://smartcig.anticorruzione.it/AVCP-SmartCig/preparaDettaglioComunicazioneOS.action?codDettaglioCarnet=25365061"/>
    <hyperlink ref="A65" r:id="rId195" display="https://smartcig.anticorruzione.it/AVCP-SmartCig/preparaDettaglioComunicazioneOS.action?codDettaglioCarnet=25341801"/>
    <hyperlink ref="A64" r:id="rId196" display="https://smartcig.anticorruzione.it/AVCP-SmartCig/preparaDettaglioComunicazioneOS.action?codDettaglioCarnet=25340543"/>
    <hyperlink ref="A66" r:id="rId197" display="https://smartcig.anticorruzione.it/AVCP-SmartCig/preparaDettaglioComunicazioneOS.action?codDettaglioCarnet=25331252"/>
    <hyperlink ref="A63" r:id="rId198" display="https://smartcig.anticorruzione.it/AVCP-SmartCig/preparaDettaglioComunicazioneOS.action?codDettaglioCarnet=25303027"/>
    <hyperlink ref="A62" r:id="rId199" display="https://smartcig.anticorruzione.it/AVCP-SmartCig/preparaDettaglioComunicazioneOS.action?codDettaglioCarnet=25296648"/>
    <hyperlink ref="A61" r:id="rId200" display="https://smartcig.anticorruzione.it/AVCP-SmartCig/preparaDettaglioComunicazioneOS.action?codDettaglioCarnet=25244819"/>
    <hyperlink ref="A40" r:id="rId201" display="https://smartcig.anticorruzione.it/AVCP-SmartCig/preparaDettaglioComunicazioneOS.action?codDettaglioCarnet=25216104"/>
    <hyperlink ref="A56" r:id="rId202" display="https://smartcig.anticorruzione.it/AVCP-SmartCig/preparaDettaglioComunicazioneOS.action?codDettaglioCarnet=25216080"/>
    <hyperlink ref="A44" r:id="rId203" display="https://smartcig.anticorruzione.it/AVCP-SmartCig/preparaDettaglioComunicazioneOS.action?codDettaglioCarnet=25214015"/>
    <hyperlink ref="A42" r:id="rId204" display="https://smartcig.anticorruzione.it/AVCP-SmartCig/preparaDettaglioComunicazioneOS.action?codDettaglioCarnet=25213935"/>
    <hyperlink ref="A53" r:id="rId205" display="https://smartcig.anticorruzione.it/AVCP-SmartCig/preparaDettaglioComunicazioneOS.action?codDettaglioCarnet=25213854"/>
    <hyperlink ref="A51" r:id="rId206" display="https://smartcig.anticorruzione.it/AVCP-SmartCig/preparaDettaglioComunicazioneOS.action?codDettaglioCarnet=25213830"/>
    <hyperlink ref="A41" r:id="rId207" display="https://smartcig.anticorruzione.it/AVCP-SmartCig/preparaDettaglioComunicazioneOS.action?codDettaglioCarnet=25213801"/>
    <hyperlink ref="A55" r:id="rId208" display="https://smartcig.anticorruzione.it/AVCP-SmartCig/preparaDettaglioComunicazioneOS.action?codDettaglioCarnet=25213762"/>
    <hyperlink ref="A43" r:id="rId209" display="https://smartcig.anticorruzione.it/AVCP-SmartCig/preparaDettaglioComunicazioneOS.action?codDettaglioCarnet=25211593"/>
    <hyperlink ref="A58" r:id="rId210" display="https://smartcig.anticorruzione.it/AVCP-SmartCig/preparaDettaglioComunicazioneOS.action?codDettaglioCarnet=25211545"/>
    <hyperlink ref="A50" r:id="rId211" display="https://smartcig.anticorruzione.it/AVCP-SmartCig/preparaDettaglioComunicazioneOS.action?codDettaglioCarnet=25211454"/>
    <hyperlink ref="A60" r:id="rId212" display="https://smartcig.anticorruzione.it/AVCP-SmartCig/preparaDettaglioComunicazioneOS.action?codDettaglioCarnet=25207425"/>
    <hyperlink ref="A59" r:id="rId213" display="https://smartcig.anticorruzione.it/AVCP-SmartCig/preparaDettaglioComunicazioneOS.action?codDettaglioCarnet=25205391"/>
    <hyperlink ref="A49" r:id="rId214" display="https://smartcig.anticorruzione.it/AVCP-SmartCig/preparaDettaglioComunicazioneOS.action?codDettaglioCarnet=25204469"/>
    <hyperlink ref="A48" r:id="rId215" display="https://smartcig.anticorruzione.it/AVCP-SmartCig/preparaDettaglioComunicazioneOS.action?codDettaglioCarnet=25204335"/>
    <hyperlink ref="A52" r:id="rId216" display="https://smartcig.anticorruzione.it/AVCP-SmartCig/preparaDettaglioComunicazioneOS.action?codDettaglioCarnet=25204237"/>
    <hyperlink ref="A46" r:id="rId217" display="https://smartcig.anticorruzione.it/AVCP-SmartCig/preparaDettaglioComunicazioneOS.action?codDettaglioCarnet=25204116"/>
    <hyperlink ref="A47" r:id="rId218" display="https://smartcig.anticorruzione.it/AVCP-SmartCig/preparaDettaglioComunicazioneOS.action?codDettaglioCarnet=25203994"/>
    <hyperlink ref="A54" r:id="rId219" display="https://smartcig.anticorruzione.it/AVCP-SmartCig/preparaDettaglioComunicazioneOS.action?codDettaglioCarnet=25203905"/>
    <hyperlink ref="A45" r:id="rId220" display="https://smartcig.anticorruzione.it/AVCP-SmartCig/preparaDettaglioComunicazioneOS.action?codDettaglioCarnet=25203839"/>
    <hyperlink ref="A57" r:id="rId221" display="https://smartcig.anticorruzione.it/AVCP-SmartCig/preparaDettaglioComunicazioneOS.action?codDettaglioCarnet=25203771"/>
    <hyperlink ref="A39" r:id="rId222" display="https://smartcig.anticorruzione.it/AVCP-SmartCig/preparaDettaglioComunicazioneOS.action?codDettaglioCarnet=25196687"/>
    <hyperlink ref="A34" r:id="rId223" display="https://smartcig.anticorruzione.it/AVCP-SmartCig/preparaDettaglioComunicazioneOS.action?codDettaglioCarnet=25194947"/>
    <hyperlink ref="A38" r:id="rId224" display="https://smartcig.anticorruzione.it/AVCP-SmartCig/preparaDettaglioComunicazioneOS.action?codDettaglioCarnet=25194567"/>
    <hyperlink ref="A37" r:id="rId225" display="https://smartcig.anticorruzione.it/AVCP-SmartCig/preparaDettaglioComunicazioneOS.action?codDettaglioCarnet=25192409"/>
    <hyperlink ref="A35" r:id="rId226" display="https://smartcig.anticorruzione.it/AVCP-SmartCig/preparaDettaglioComunicazioneOS.action?codDettaglioCarnet=25186546"/>
    <hyperlink ref="A36" r:id="rId227" display="https://smartcig.anticorruzione.it/AVCP-SmartCig/preparaDettaglioComunicazioneOS.action?codDettaglioCarnet=25186251"/>
    <hyperlink ref="A33" r:id="rId228" display="https://smartcig.anticorruzione.it/AVCP-SmartCig/preparaDettaglioComunicazioneOS.action?codDettaglioCarnet=25173785"/>
    <hyperlink ref="A32" r:id="rId229" display="https://smartcig.anticorruzione.it/AVCP-SmartCig/preparaDettaglioComunicazioneOS.action?codDettaglioCarnet=25112475"/>
    <hyperlink ref="A28" r:id="rId230" display="https://smartcig.anticorruzione.it/AVCP-SmartCig/preparaDettaglioComunicazioneOS.action?codDettaglioCarnet=25112166"/>
    <hyperlink ref="A27" r:id="rId231" display="https://smartcig.anticorruzione.it/AVCP-SmartCig/preparaDettaglioComunicazioneOS.action?codDettaglioCarnet=25111984"/>
    <hyperlink ref="A23" r:id="rId232" display="https://smartcig.anticorruzione.it/AVCP-SmartCig/preparaDettaglioComunicazioneOS.action?codDettaglioCarnet=25111635"/>
    <hyperlink ref="A25" r:id="rId233" display="https://smartcig.anticorruzione.it/AVCP-SmartCig/preparaDettaglioComunicazioneOS.action?codDettaglioCarnet=25111451"/>
    <hyperlink ref="A24" r:id="rId234" display="https://smartcig.anticorruzione.it/AVCP-SmartCig/preparaDettaglioComunicazioneOS.action?codDettaglioCarnet=25111278"/>
    <hyperlink ref="A31" r:id="rId235" display="https://smartcig.anticorruzione.it/AVCP-SmartCig/preparaDettaglioComunicazioneOS.action?codDettaglioCarnet=25111154"/>
    <hyperlink ref="A30" r:id="rId236" display="https://smartcig.anticorruzione.it/AVCP-SmartCig/preparaDettaglioComunicazioneOS.action?codDettaglioCarnet=25111008"/>
    <hyperlink ref="A26" r:id="rId237" display="https://smartcig.anticorruzione.it/AVCP-SmartCig/preparaDettaglioComunicazioneOS.action?codDettaglioCarnet=25110874"/>
    <hyperlink ref="A29" r:id="rId238" display="https://smartcig.anticorruzione.it/AVCP-SmartCig/preparaDettaglioComunicazioneOS.action?codDettaglioCarnet=25110306"/>
    <hyperlink ref="A18" r:id="rId239" display="https://smartcig.anticorruzione.it/AVCP-SmartCig/preparaDettaglioComunicazioneOS.action?codDettaglioCarnet=25100171"/>
    <hyperlink ref="A20" r:id="rId240" display="https://smartcig.anticorruzione.it/AVCP-SmartCig/preparaDettaglioComunicazioneOS.action?codDettaglioCarnet=25099804"/>
    <hyperlink ref="A15" r:id="rId241" display="https://smartcig.anticorruzione.it/AVCP-SmartCig/preparaDettaglioComunicazioneOS.action?codDettaglioCarnet=25099546"/>
    <hyperlink ref="A22" r:id="rId242" display="https://smartcig.anticorruzione.it/AVCP-SmartCig/preparaDettaglioComunicazioneOS.action?codDettaglioCarnet=25099459"/>
    <hyperlink ref="A16" r:id="rId243" display="https://smartcig.anticorruzione.it/AVCP-SmartCig/preparaDettaglioComunicazioneOS.action?codDettaglioCarnet=25099438"/>
    <hyperlink ref="A21" r:id="rId244" display="https://smartcig.anticorruzione.it/AVCP-SmartCig/preparaDettaglioComunicazioneOS.action?codDettaglioCarnet=25094813"/>
    <hyperlink ref="A6" r:id="rId245" display="https://smartcig.anticorruzione.it/AVCP-SmartCig/preparaDettaglioComunicazioneOS.action?codDettaglioCarnet=25084445"/>
    <hyperlink ref="A7" r:id="rId246" display="https://smartcig.anticorruzione.it/AVCP-SmartCig/preparaDettaglioComunicazioneOS.action?codDettaglioCarnet=25083345"/>
    <hyperlink ref="A8" r:id="rId247" display="https://smartcig.anticorruzione.it/AVCP-SmartCig/preparaDettaglioComunicazioneOS.action?codDettaglioCarnet=25083274"/>
    <hyperlink ref="A9" r:id="rId248" display="https://smartcig.anticorruzione.it/AVCP-SmartCig/preparaDettaglioComunicazioneOS.action?codDettaglioCarnet=25083201"/>
    <hyperlink ref="A4" r:id="rId249" display="https://smartcig.anticorruzione.it/AVCP-SmartCig/preparaDettaglioComunicazioneOS.action?codDettaglioCarnet=25046589"/>
    <hyperlink ref="A5" r:id="rId250" display="https://smartcig.anticorruzione.it/AVCP-SmartCig/preparaDettaglioComunicazioneOS.action?codDettaglioCarnet=25046550"/>
    <hyperlink ref="A278" r:id="rId251" display="https://smartcig.anticorruzione.it/AVCP-SmartCig/preparaDettaglioComunicazioneOS.action?codDettaglioCarnet=27801937"/>
    <hyperlink ref="A276" r:id="rId252" display="https://smartcig.anticorruzione.it/AVCP-SmartCig/preparaDettaglioComunicazioneOS.action?codDettaglioCarnet=27801964"/>
    <hyperlink ref="A277" r:id="rId253" display="https://smartcig.anticorruzione.it/AVCP-SmartCig/preparaDettaglioComunicazioneOS.action?codDettaglioCarnet=27801992"/>
    <hyperlink ref="A279" r:id="rId254" display="https://smartcig.anticorruzione.it/AVCP-SmartCig/preparaDettaglioComunicazioneOS.action?codDettaglioCarnet=27809622"/>
    <hyperlink ref="A292" r:id="rId255" display="https://smartcig.anticorruzione.it/AVCP-SmartCig/preparaDettaglioComunicazioneOS.action?codDettaglioCarnet=27980545"/>
    <hyperlink ref="A301" r:id="rId256" display="https://smartcig.anticorruzione.it/AVCP-SmartCig/preparaDettaglioComunicazioneOS.action?codDettaglioCarnet=28148471"/>
    <hyperlink ref="A323" r:id="rId257" display="https://smartcig.anticorruzione.it/AVCP-SmartCig/preparaDettaglioComunicazioneOS.action?codDettaglioCarnet=28321345"/>
    <hyperlink ref="A324" r:id="rId258" display="https://smartcig.anticorruzione.it/AVCP-SmartCig/preparaDettaglioComunicazioneOS.action?codDettaglioCarnet=28321370"/>
    <hyperlink ref="A328" r:id="rId259" display="https://smartcig.anticorruzione.it/AVCP-SmartCig/preparaDettaglioComunicazioneOS.action?codDettaglioCarnet=28325042"/>
    <hyperlink ref="A327" r:id="rId260" display="https://smartcig.anticorruzione.it/AVCP-SmartCig/preparaDettaglioComunicazioneOS.action?codDettaglioCarnet=28325170"/>
    <hyperlink ref="A326" r:id="rId261" display="https://smartcig.anticorruzione.it/AVCP-SmartCig/preparaDettaglioComunicazioneOS.action?codDettaglioCarnet=28325213"/>
    <hyperlink ref="A392" r:id="rId262" display="https://smartcig.anticorruzione.it/AVCP-SmartCig/preparaDettaglioComunicazioneOS.action?codDettaglioCarnet=28882755"/>
    <hyperlink ref="K1" r:id="rId263"/>
  </hyperlinks>
  <pageMargins left="0.7" right="0.7" top="0.75" bottom="0.75" header="0.3" footer="0.3"/>
  <pageSetup paperSize="9" orientation="portrait" horizontalDpi="1200" verticalDpi="1200" r:id="rId264"/>
  <legacyDrawing r:id="rId2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CIG</vt:lpstr>
      <vt:lpstr>Matching_Federica</vt:lpstr>
      <vt:lpstr>Formule</vt:lpstr>
      <vt:lpstr>CIG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Capoferri</dc:creator>
  <cp:lastModifiedBy>Pamela Merigo</cp:lastModifiedBy>
  <cp:lastPrinted>2023-04-28T08:34:44Z</cp:lastPrinted>
  <dcterms:created xsi:type="dcterms:W3CDTF">2016-07-04T09:11:10Z</dcterms:created>
  <dcterms:modified xsi:type="dcterms:W3CDTF">2023-09-06T11:35:30Z</dcterms:modified>
</cp:coreProperties>
</file>